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y Drive\RFP Documents\2019 RFP Documents\"/>
    </mc:Choice>
  </mc:AlternateContent>
  <bookViews>
    <workbookView xWindow="0" yWindow="0" windowWidth="24000" windowHeight="9000" activeTab="1"/>
  </bookViews>
  <sheets>
    <sheet name="DESIGN" sheetId="5" r:id="rId1"/>
    <sheet name="BUDGET " sheetId="2" r:id="rId2"/>
    <sheet name="BUDGET SUMMARY" sheetId="1" r:id="rId3"/>
    <sheet name="CUMULATIVE SCHEDULES" sheetId="3" r:id="rId4"/>
  </sheets>
  <definedNames>
    <definedName name="Budget_Print_Area">'BUDGET '!$A$9:$O$187</definedName>
    <definedName name="Budget_Title">'BUDGET '!$A$1:$O$8</definedName>
    <definedName name="_xlnm.Print_Area" localSheetId="1">'BUDGET '!$A$9:$O$187</definedName>
    <definedName name="_xlnm.Print_Area" localSheetId="2">'BUDGET SUMMARY'!$A$1:$J$43</definedName>
    <definedName name="_xlnm.Print_Area" localSheetId="3">'CUMULATIVE SCHEDULES'!$A$4:$N$64</definedName>
    <definedName name="_xlnm.Print_Area">'CUMULATIVE SCHEDULES'!$A$4:$N$60</definedName>
    <definedName name="_xlnm.Print_Titles" localSheetId="1">'BUDGET '!$1:$8</definedName>
    <definedName name="_xlnm.Print_Titles" localSheetId="3">'CUMULATIVE SCHEDULES'!$1:$3</definedName>
    <definedName name="Title">'CUMULATIVE SCHEDULES'!$A$1:$N$3</definedName>
  </definedNames>
  <calcPr calcId="162913" concurrentCalc="0"/>
</workbook>
</file>

<file path=xl/calcChain.xml><?xml version="1.0" encoding="utf-8"?>
<calcChain xmlns="http://schemas.openxmlformats.org/spreadsheetml/2006/main">
  <c r="G58" i="2" l="1"/>
  <c r="A2" i="1"/>
  <c r="G12" i="2"/>
  <c r="H11" i="2"/>
  <c r="H58" i="2"/>
  <c r="I58" i="2"/>
  <c r="K58" i="2"/>
  <c r="M58" i="2"/>
  <c r="A5" i="1"/>
  <c r="M12" i="2"/>
  <c r="N11" i="2"/>
  <c r="N58" i="2"/>
  <c r="G59" i="2"/>
  <c r="H59" i="2"/>
  <c r="A3" i="1"/>
  <c r="I12" i="2"/>
  <c r="I59" i="2"/>
  <c r="A4" i="1"/>
  <c r="K12" i="2"/>
  <c r="K59" i="2"/>
  <c r="M59" i="2"/>
  <c r="N59" i="2"/>
  <c r="G61" i="2"/>
  <c r="I61" i="2"/>
  <c r="K61" i="2"/>
  <c r="M61" i="2"/>
  <c r="O61" i="2"/>
  <c r="G62" i="2"/>
  <c r="I62" i="2"/>
  <c r="K62" i="2"/>
  <c r="M62" i="2"/>
  <c r="O62" i="2"/>
  <c r="G63" i="2"/>
  <c r="I63" i="2"/>
  <c r="K63" i="2"/>
  <c r="M63" i="2"/>
  <c r="O63" i="2"/>
  <c r="G64" i="2"/>
  <c r="I64" i="2"/>
  <c r="K64" i="2"/>
  <c r="M64" i="2"/>
  <c r="O64" i="2"/>
  <c r="G65" i="2"/>
  <c r="I65" i="2"/>
  <c r="K65" i="2"/>
  <c r="M65" i="2"/>
  <c r="O65" i="2"/>
  <c r="G66" i="2"/>
  <c r="I66" i="2"/>
  <c r="K66" i="2"/>
  <c r="M66" i="2"/>
  <c r="O66" i="2"/>
  <c r="G67" i="2"/>
  <c r="I67" i="2"/>
  <c r="K67" i="2"/>
  <c r="M67" i="2"/>
  <c r="O67" i="2"/>
  <c r="G68" i="2"/>
  <c r="I68" i="2"/>
  <c r="K68" i="2"/>
  <c r="M68" i="2"/>
  <c r="O68" i="2"/>
  <c r="G69" i="2"/>
  <c r="I69" i="2"/>
  <c r="K69" i="2"/>
  <c r="M69" i="2"/>
  <c r="O69" i="2"/>
  <c r="G70" i="2"/>
  <c r="I70" i="2"/>
  <c r="K70" i="2"/>
  <c r="M70" i="2"/>
  <c r="O70" i="2"/>
  <c r="G71" i="2"/>
  <c r="I71" i="2"/>
  <c r="K71" i="2"/>
  <c r="M71" i="2"/>
  <c r="O71" i="2"/>
  <c r="G72" i="2"/>
  <c r="I72" i="2"/>
  <c r="K72" i="2"/>
  <c r="M72" i="2"/>
  <c r="O72" i="2"/>
  <c r="G73" i="2"/>
  <c r="I73" i="2"/>
  <c r="K73" i="2"/>
  <c r="M73" i="2"/>
  <c r="O73" i="2"/>
  <c r="G74" i="2"/>
  <c r="I74" i="2"/>
  <c r="K74" i="2"/>
  <c r="M74" i="2"/>
  <c r="O74" i="2"/>
  <c r="G75" i="2"/>
  <c r="I75" i="2"/>
  <c r="K75" i="2"/>
  <c r="M75" i="2"/>
  <c r="O75" i="2"/>
  <c r="G76" i="2"/>
  <c r="I76" i="2"/>
  <c r="K76" i="2"/>
  <c r="M76" i="2"/>
  <c r="O76" i="2"/>
  <c r="G77" i="2"/>
  <c r="I77" i="2"/>
  <c r="K77" i="2"/>
  <c r="M77" i="2"/>
  <c r="O77" i="2"/>
  <c r="G78" i="2"/>
  <c r="I78" i="2"/>
  <c r="K78" i="2"/>
  <c r="M78" i="2"/>
  <c r="O78" i="2"/>
  <c r="G79" i="2"/>
  <c r="I79" i="2"/>
  <c r="K79" i="2"/>
  <c r="M79" i="2"/>
  <c r="O79" i="2"/>
  <c r="G80" i="2"/>
  <c r="I80" i="2"/>
  <c r="K80" i="2"/>
  <c r="M80" i="2"/>
  <c r="O80" i="2"/>
  <c r="G81" i="2"/>
  <c r="I81" i="2"/>
  <c r="K81" i="2"/>
  <c r="M81" i="2"/>
  <c r="O81" i="2"/>
  <c r="G82" i="2"/>
  <c r="I82" i="2"/>
  <c r="K82" i="2"/>
  <c r="M82" i="2"/>
  <c r="O82" i="2"/>
  <c r="G83" i="2"/>
  <c r="I83" i="2"/>
  <c r="K83" i="2"/>
  <c r="M83" i="2"/>
  <c r="O83" i="2"/>
  <c r="G84" i="2"/>
  <c r="I84" i="2"/>
  <c r="K84" i="2"/>
  <c r="M84" i="2"/>
  <c r="O84" i="2"/>
  <c r="G85" i="2"/>
  <c r="I85" i="2"/>
  <c r="K85" i="2"/>
  <c r="M85" i="2"/>
  <c r="O85" i="2"/>
  <c r="G86" i="2"/>
  <c r="H86" i="2"/>
  <c r="I86" i="2"/>
  <c r="J86" i="2"/>
  <c r="K86" i="2"/>
  <c r="L86" i="2"/>
  <c r="M86" i="2"/>
  <c r="N86" i="2"/>
  <c r="O86" i="2"/>
  <c r="G88" i="2"/>
  <c r="H88" i="2"/>
  <c r="I88" i="2"/>
  <c r="K88" i="2"/>
  <c r="M88" i="2"/>
  <c r="N88" i="2"/>
  <c r="G89" i="2"/>
  <c r="H89" i="2"/>
  <c r="I89" i="2"/>
  <c r="K89" i="2"/>
  <c r="M89" i="2"/>
  <c r="N89" i="2"/>
  <c r="G91" i="2"/>
  <c r="I91" i="2"/>
  <c r="K91" i="2"/>
  <c r="M91" i="2"/>
  <c r="O91" i="2"/>
  <c r="G92" i="2"/>
  <c r="I92" i="2"/>
  <c r="K92" i="2"/>
  <c r="M92" i="2"/>
  <c r="O92" i="2"/>
  <c r="G93" i="2"/>
  <c r="I93" i="2"/>
  <c r="K93" i="2"/>
  <c r="M93" i="2"/>
  <c r="O93" i="2"/>
  <c r="G94" i="2"/>
  <c r="I94" i="2"/>
  <c r="K94" i="2"/>
  <c r="M94" i="2"/>
  <c r="O94" i="2"/>
  <c r="G95" i="2"/>
  <c r="I95" i="2"/>
  <c r="K95" i="2"/>
  <c r="M95" i="2"/>
  <c r="O95" i="2"/>
  <c r="G96" i="2"/>
  <c r="I96" i="2"/>
  <c r="K96" i="2"/>
  <c r="M96" i="2"/>
  <c r="O96" i="2"/>
  <c r="C97" i="2"/>
  <c r="G97" i="2"/>
  <c r="H97" i="2"/>
  <c r="I97" i="2"/>
  <c r="J97" i="2"/>
  <c r="K97" i="2"/>
  <c r="L97" i="2"/>
  <c r="M97" i="2"/>
  <c r="N97" i="2"/>
  <c r="O97" i="2"/>
  <c r="G99" i="2"/>
  <c r="H99" i="2"/>
  <c r="I99" i="2"/>
  <c r="K99" i="2"/>
  <c r="M99" i="2"/>
  <c r="N99" i="2"/>
  <c r="G100" i="2"/>
  <c r="H100" i="2"/>
  <c r="I100" i="2"/>
  <c r="K100" i="2"/>
  <c r="M100" i="2"/>
  <c r="N100" i="2"/>
  <c r="G102" i="2"/>
  <c r="I102" i="2"/>
  <c r="K102" i="2"/>
  <c r="M102" i="2"/>
  <c r="O102" i="2"/>
  <c r="G103" i="2"/>
  <c r="I103" i="2"/>
  <c r="K103" i="2"/>
  <c r="M103" i="2"/>
  <c r="O103" i="2"/>
  <c r="G104" i="2"/>
  <c r="I104" i="2"/>
  <c r="K104" i="2"/>
  <c r="M104" i="2"/>
  <c r="O104" i="2"/>
  <c r="G105" i="2"/>
  <c r="I105" i="2"/>
  <c r="K105" i="2"/>
  <c r="M105" i="2"/>
  <c r="O105" i="2"/>
  <c r="G106" i="2"/>
  <c r="I106" i="2"/>
  <c r="K106" i="2"/>
  <c r="M106" i="2"/>
  <c r="O106" i="2"/>
  <c r="G107" i="2"/>
  <c r="I107" i="2"/>
  <c r="K107" i="2"/>
  <c r="M107" i="2"/>
  <c r="O107" i="2"/>
  <c r="G108" i="2"/>
  <c r="I108" i="2"/>
  <c r="K108" i="2"/>
  <c r="M108" i="2"/>
  <c r="O108" i="2"/>
  <c r="G109" i="2"/>
  <c r="I109" i="2"/>
  <c r="K109" i="2"/>
  <c r="M109" i="2"/>
  <c r="O109" i="2"/>
  <c r="G110" i="2"/>
  <c r="I110" i="2"/>
  <c r="K110" i="2"/>
  <c r="M110" i="2"/>
  <c r="O110" i="2"/>
  <c r="G111" i="2"/>
  <c r="I111" i="2"/>
  <c r="K111" i="2"/>
  <c r="M111" i="2"/>
  <c r="O111" i="2"/>
  <c r="C112" i="2"/>
  <c r="G112" i="2"/>
  <c r="H112" i="2"/>
  <c r="I112" i="2"/>
  <c r="J112" i="2"/>
  <c r="K112" i="2"/>
  <c r="L112" i="2"/>
  <c r="M112" i="2"/>
  <c r="N112" i="2"/>
  <c r="O112" i="2"/>
  <c r="G114" i="2"/>
  <c r="H114" i="2"/>
  <c r="I114" i="2"/>
  <c r="J11" i="2"/>
  <c r="J114" i="2"/>
  <c r="K114" i="2"/>
  <c r="L11" i="2"/>
  <c r="L114" i="2"/>
  <c r="M114" i="2"/>
  <c r="N114" i="2"/>
  <c r="G115" i="2"/>
  <c r="H115" i="2"/>
  <c r="I115" i="2"/>
  <c r="J115" i="2"/>
  <c r="K115" i="2"/>
  <c r="L115" i="2"/>
  <c r="M115" i="2"/>
  <c r="N115" i="2"/>
  <c r="O116" i="2"/>
  <c r="O117" i="2"/>
  <c r="O118" i="2"/>
  <c r="G119" i="2"/>
  <c r="H119" i="2"/>
  <c r="I119" i="2"/>
  <c r="J119" i="2"/>
  <c r="K119" i="2"/>
  <c r="L119" i="2"/>
  <c r="M119" i="2"/>
  <c r="N119" i="2"/>
  <c r="O119" i="2"/>
  <c r="G121" i="2"/>
  <c r="H121" i="2"/>
  <c r="I121" i="2"/>
  <c r="J121" i="2"/>
  <c r="K121" i="2"/>
  <c r="L121" i="2"/>
  <c r="M121" i="2"/>
  <c r="N121" i="2"/>
  <c r="G122" i="2"/>
  <c r="H122" i="2"/>
  <c r="I122" i="2"/>
  <c r="J122" i="2"/>
  <c r="K122" i="2"/>
  <c r="L122" i="2"/>
  <c r="M122" i="2"/>
  <c r="N122" i="2"/>
  <c r="G124" i="2"/>
  <c r="I124" i="2"/>
  <c r="K124" i="2"/>
  <c r="M124" i="2"/>
  <c r="O124" i="2"/>
  <c r="G125" i="2"/>
  <c r="I125" i="2"/>
  <c r="K125" i="2"/>
  <c r="M125" i="2"/>
  <c r="O125" i="2"/>
  <c r="G126" i="2"/>
  <c r="H126" i="2"/>
  <c r="I126" i="2"/>
  <c r="J126" i="2"/>
  <c r="K126" i="2"/>
  <c r="L126" i="2"/>
  <c r="M126" i="2"/>
  <c r="N126" i="2"/>
  <c r="O126" i="2"/>
  <c r="G128" i="2"/>
  <c r="H128" i="2"/>
  <c r="I128" i="2"/>
  <c r="J128" i="2"/>
  <c r="K128" i="2"/>
  <c r="L128" i="2"/>
  <c r="M128" i="2"/>
  <c r="N128" i="2"/>
  <c r="G129" i="2"/>
  <c r="H129" i="2"/>
  <c r="I129" i="2"/>
  <c r="J129" i="2"/>
  <c r="K129" i="2"/>
  <c r="L129" i="2"/>
  <c r="M129" i="2"/>
  <c r="N129" i="2"/>
  <c r="G131" i="2"/>
  <c r="I131" i="2"/>
  <c r="K131" i="2"/>
  <c r="M131" i="2"/>
  <c r="O131" i="2"/>
  <c r="G132" i="2"/>
  <c r="H132" i="2"/>
  <c r="I132" i="2"/>
  <c r="J132" i="2"/>
  <c r="K132" i="2"/>
  <c r="L132" i="2"/>
  <c r="M132" i="2"/>
  <c r="N132" i="2"/>
  <c r="O132" i="2"/>
  <c r="G134" i="2"/>
  <c r="H134" i="2"/>
  <c r="I134" i="2"/>
  <c r="J134" i="2"/>
  <c r="K134" i="2"/>
  <c r="L134" i="2"/>
  <c r="M134" i="2"/>
  <c r="N134" i="2"/>
  <c r="G135" i="2"/>
  <c r="H135" i="2"/>
  <c r="I135" i="2"/>
  <c r="J135" i="2"/>
  <c r="K135" i="2"/>
  <c r="L135" i="2"/>
  <c r="M135" i="2"/>
  <c r="N135" i="2"/>
  <c r="G137" i="2"/>
  <c r="I137" i="2"/>
  <c r="K137" i="2"/>
  <c r="M137" i="2"/>
  <c r="O137" i="2"/>
  <c r="G138" i="2"/>
  <c r="I138" i="2"/>
  <c r="K138" i="2"/>
  <c r="M138" i="2"/>
  <c r="O138" i="2"/>
  <c r="G139" i="2"/>
  <c r="I139" i="2"/>
  <c r="K139" i="2"/>
  <c r="M139" i="2"/>
  <c r="O139" i="2"/>
  <c r="G140" i="2"/>
  <c r="I140" i="2"/>
  <c r="K140" i="2"/>
  <c r="M140" i="2"/>
  <c r="O140" i="2"/>
  <c r="C141" i="2"/>
  <c r="G141" i="2"/>
  <c r="H141" i="2"/>
  <c r="I141" i="2"/>
  <c r="J141" i="2"/>
  <c r="K141" i="2"/>
  <c r="L141" i="2"/>
  <c r="M141" i="2"/>
  <c r="N141" i="2"/>
  <c r="O141" i="2"/>
  <c r="G143" i="2"/>
  <c r="H143" i="2"/>
  <c r="I143" i="2"/>
  <c r="J143" i="2"/>
  <c r="K143" i="2"/>
  <c r="L143" i="2"/>
  <c r="M143" i="2"/>
  <c r="N143" i="2"/>
  <c r="G144" i="2"/>
  <c r="H144" i="2"/>
  <c r="I144" i="2"/>
  <c r="J144" i="2"/>
  <c r="K144" i="2"/>
  <c r="L144" i="2"/>
  <c r="M144" i="2"/>
  <c r="N144" i="2"/>
  <c r="G146" i="2"/>
  <c r="I146" i="2"/>
  <c r="K146" i="2"/>
  <c r="M146" i="2"/>
  <c r="O146" i="2"/>
  <c r="G147" i="2"/>
  <c r="I147" i="2"/>
  <c r="K147" i="2"/>
  <c r="M147" i="2"/>
  <c r="O147" i="2"/>
  <c r="G148" i="2"/>
  <c r="I148" i="2"/>
  <c r="K148" i="2"/>
  <c r="M148" i="2"/>
  <c r="O148" i="2"/>
  <c r="G149" i="2"/>
  <c r="H149" i="2"/>
  <c r="I149" i="2"/>
  <c r="J149" i="2"/>
  <c r="K149" i="2"/>
  <c r="L149" i="2"/>
  <c r="M149" i="2"/>
  <c r="N149" i="2"/>
  <c r="O149" i="2"/>
  <c r="G151" i="2"/>
  <c r="H151" i="2"/>
  <c r="I151" i="2"/>
  <c r="J151" i="2"/>
  <c r="K151" i="2"/>
  <c r="L151" i="2"/>
  <c r="M151" i="2"/>
  <c r="N151" i="2"/>
  <c r="G152" i="2"/>
  <c r="H152" i="2"/>
  <c r="I152" i="2"/>
  <c r="J152" i="2"/>
  <c r="K152" i="2"/>
  <c r="L152" i="2"/>
  <c r="M152" i="2"/>
  <c r="N152" i="2"/>
  <c r="G154" i="2"/>
  <c r="I154" i="2"/>
  <c r="K154" i="2"/>
  <c r="M154" i="2"/>
  <c r="O154" i="2"/>
  <c r="G155" i="2"/>
  <c r="I155" i="2"/>
  <c r="K155" i="2"/>
  <c r="M155" i="2"/>
  <c r="O155" i="2"/>
  <c r="G156" i="2"/>
  <c r="I156" i="2"/>
  <c r="K156" i="2"/>
  <c r="M156" i="2"/>
  <c r="O156" i="2"/>
  <c r="G157" i="2"/>
  <c r="H157" i="2"/>
  <c r="I157" i="2"/>
  <c r="J157" i="2"/>
  <c r="K157" i="2"/>
  <c r="L157" i="2"/>
  <c r="M157" i="2"/>
  <c r="N157" i="2"/>
  <c r="O157" i="2"/>
  <c r="G159" i="2"/>
  <c r="H159" i="2"/>
  <c r="I159" i="2"/>
  <c r="J159" i="2"/>
  <c r="K159" i="2"/>
  <c r="L159" i="2"/>
  <c r="M159" i="2"/>
  <c r="N159" i="2"/>
  <c r="G160" i="2"/>
  <c r="H160" i="2"/>
  <c r="I160" i="2"/>
  <c r="J160" i="2"/>
  <c r="K160" i="2"/>
  <c r="L160" i="2"/>
  <c r="M160" i="2"/>
  <c r="N160" i="2"/>
  <c r="G162" i="2"/>
  <c r="I162" i="2"/>
  <c r="K162" i="2"/>
  <c r="M162" i="2"/>
  <c r="O162" i="2"/>
  <c r="G163" i="2"/>
  <c r="I163" i="2"/>
  <c r="K163" i="2"/>
  <c r="M163" i="2"/>
  <c r="O163" i="2"/>
  <c r="G164" i="2"/>
  <c r="I164" i="2"/>
  <c r="K164" i="2"/>
  <c r="M164" i="2"/>
  <c r="O164" i="2"/>
  <c r="C165" i="2"/>
  <c r="G165" i="2"/>
  <c r="H165" i="2"/>
  <c r="I165" i="2"/>
  <c r="J165" i="2"/>
  <c r="K165" i="2"/>
  <c r="L165" i="2"/>
  <c r="M165" i="2"/>
  <c r="N165" i="2"/>
  <c r="O165" i="2"/>
  <c r="G168" i="2"/>
  <c r="H168" i="2"/>
  <c r="I168" i="2"/>
  <c r="J168" i="2"/>
  <c r="K168" i="2"/>
  <c r="L168" i="2"/>
  <c r="M168" i="2"/>
  <c r="N168" i="2"/>
  <c r="O168" i="2"/>
  <c r="I14" i="2"/>
  <c r="I15" i="2"/>
  <c r="I16" i="2"/>
  <c r="I17" i="2"/>
  <c r="I18" i="2"/>
  <c r="I19" i="2"/>
  <c r="I20" i="2"/>
  <c r="I21" i="2"/>
  <c r="J21" i="2"/>
  <c r="H19" i="1"/>
  <c r="I27" i="2"/>
  <c r="I28" i="2"/>
  <c r="I29" i="2"/>
  <c r="I30" i="2"/>
  <c r="I31" i="2"/>
  <c r="I32" i="2"/>
  <c r="I33" i="2"/>
  <c r="J33" i="2"/>
  <c r="H20" i="1"/>
  <c r="I39" i="2"/>
  <c r="I40" i="2"/>
  <c r="I41" i="2"/>
  <c r="I42" i="2"/>
  <c r="I43" i="2"/>
  <c r="I44" i="2"/>
  <c r="I45" i="2"/>
  <c r="I46" i="2"/>
  <c r="I47" i="2"/>
  <c r="I48" i="2"/>
  <c r="I49" i="2"/>
  <c r="J49" i="2"/>
  <c r="H21" i="1"/>
  <c r="H23" i="1"/>
  <c r="H24" i="1"/>
  <c r="H25" i="1"/>
  <c r="H26" i="1"/>
  <c r="H27" i="1"/>
  <c r="H28" i="1"/>
  <c r="H29" i="1"/>
  <c r="H30" i="1"/>
  <c r="H31" i="1"/>
  <c r="H32" i="1"/>
  <c r="H34" i="1"/>
  <c r="G14" i="2"/>
  <c r="G15" i="2"/>
  <c r="G16" i="2"/>
  <c r="G17" i="2"/>
  <c r="G18" i="2"/>
  <c r="G19" i="2"/>
  <c r="G20" i="2"/>
  <c r="G21" i="2"/>
  <c r="H21" i="2"/>
  <c r="G19" i="1"/>
  <c r="G27" i="2"/>
  <c r="G28" i="2"/>
  <c r="G29" i="2"/>
  <c r="G30" i="2"/>
  <c r="G31" i="2"/>
  <c r="G32" i="2"/>
  <c r="G33" i="2"/>
  <c r="H33" i="2"/>
  <c r="G20" i="1"/>
  <c r="G39" i="2"/>
  <c r="G40" i="2"/>
  <c r="G41" i="2"/>
  <c r="G42" i="2"/>
  <c r="G43" i="2"/>
  <c r="G44" i="2"/>
  <c r="G45" i="2"/>
  <c r="G46" i="2"/>
  <c r="G47" i="2"/>
  <c r="G48" i="2"/>
  <c r="G49" i="2"/>
  <c r="H49" i="2"/>
  <c r="G21" i="1"/>
  <c r="G23" i="1"/>
  <c r="G24" i="1"/>
  <c r="G25" i="1"/>
  <c r="G26" i="1"/>
  <c r="G27" i="1"/>
  <c r="G28" i="1"/>
  <c r="G29" i="1"/>
  <c r="G30" i="1"/>
  <c r="G31" i="1"/>
  <c r="G32" i="1"/>
  <c r="G34" i="1"/>
  <c r="N47" i="3"/>
  <c r="N49" i="3"/>
  <c r="N39" i="3"/>
  <c r="N41" i="3"/>
  <c r="N34" i="3"/>
  <c r="N36" i="3"/>
  <c r="N26" i="3"/>
  <c r="N28" i="3"/>
  <c r="N21" i="3"/>
  <c r="N23" i="3"/>
  <c r="N12" i="3"/>
  <c r="N14" i="3"/>
  <c r="C49" i="2"/>
  <c r="K43" i="2"/>
  <c r="M43" i="2"/>
  <c r="K44" i="2"/>
  <c r="M44" i="2"/>
  <c r="O43" i="2"/>
  <c r="O44" i="2"/>
  <c r="M42" i="2"/>
  <c r="M45" i="2"/>
  <c r="M46" i="2"/>
  <c r="K42" i="2"/>
  <c r="K45" i="2"/>
  <c r="K46" i="2"/>
  <c r="O42" i="2"/>
  <c r="O45" i="2"/>
  <c r="O46" i="2"/>
  <c r="M16" i="2"/>
  <c r="M17" i="2"/>
  <c r="M18" i="2"/>
  <c r="M19" i="2"/>
  <c r="K16" i="2"/>
  <c r="K17" i="2"/>
  <c r="K18" i="2"/>
  <c r="K19" i="2"/>
  <c r="O16" i="2"/>
  <c r="O17" i="2"/>
  <c r="O18" i="2"/>
  <c r="O19" i="2"/>
  <c r="E35" i="1"/>
  <c r="A25" i="1"/>
  <c r="A24" i="1"/>
  <c r="A23" i="1"/>
  <c r="A22" i="1"/>
  <c r="E25" i="1"/>
  <c r="K40" i="2"/>
  <c r="M40" i="2"/>
  <c r="O40" i="2"/>
  <c r="K35" i="1"/>
  <c r="I24" i="1"/>
  <c r="E23" i="1"/>
  <c r="J23" i="1"/>
  <c r="B40" i="3"/>
  <c r="C40" i="3"/>
  <c r="D40" i="3"/>
  <c r="E40" i="3"/>
  <c r="F40" i="3"/>
  <c r="G40" i="3"/>
  <c r="H40" i="3"/>
  <c r="I40" i="3"/>
  <c r="J40" i="3"/>
  <c r="K40" i="3"/>
  <c r="L40" i="3"/>
  <c r="M40" i="3"/>
  <c r="B53" i="3"/>
  <c r="C53" i="3"/>
  <c r="N52" i="3"/>
  <c r="N54" i="3"/>
  <c r="B48" i="3"/>
  <c r="C48" i="3"/>
  <c r="D48" i="3"/>
  <c r="E48" i="3"/>
  <c r="F48" i="3"/>
  <c r="G48" i="3"/>
  <c r="H48" i="3"/>
  <c r="I48" i="3"/>
  <c r="J48" i="3"/>
  <c r="K48" i="3"/>
  <c r="L48" i="3"/>
  <c r="M48" i="3"/>
  <c r="N49" i="2"/>
  <c r="J35" i="1"/>
  <c r="M41" i="2"/>
  <c r="M47" i="2"/>
  <c r="M48" i="2"/>
  <c r="M39" i="2"/>
  <c r="N33" i="2"/>
  <c r="M28" i="2"/>
  <c r="M29" i="2"/>
  <c r="M30" i="2"/>
  <c r="M31" i="2"/>
  <c r="M32" i="2"/>
  <c r="M27" i="2"/>
  <c r="N21" i="2"/>
  <c r="M15" i="2"/>
  <c r="M20" i="2"/>
  <c r="M14" i="2"/>
  <c r="N173" i="2"/>
  <c r="M172" i="2"/>
  <c r="N37" i="2"/>
  <c r="M36" i="2"/>
  <c r="N25" i="2"/>
  <c r="M24" i="2"/>
  <c r="C41" i="1"/>
  <c r="C40" i="1"/>
  <c r="C35" i="1"/>
  <c r="A32" i="1"/>
  <c r="A31" i="1"/>
  <c r="A30" i="1"/>
  <c r="A29" i="1"/>
  <c r="A28" i="1"/>
  <c r="A27" i="1"/>
  <c r="A26" i="1"/>
  <c r="A21" i="1"/>
  <c r="A20" i="1"/>
  <c r="A19" i="1"/>
  <c r="A18" i="1"/>
  <c r="A7" i="1"/>
  <c r="B35" i="3"/>
  <c r="K27" i="1"/>
  <c r="K41" i="2"/>
  <c r="K47" i="2"/>
  <c r="K48" i="2"/>
  <c r="K39" i="2"/>
  <c r="H35" i="1"/>
  <c r="O48" i="2"/>
  <c r="O47" i="2"/>
  <c r="O41" i="2"/>
  <c r="O39" i="2"/>
  <c r="L49" i="2"/>
  <c r="K28" i="2"/>
  <c r="K29" i="2"/>
  <c r="K30" i="2"/>
  <c r="K31" i="2"/>
  <c r="K32" i="2"/>
  <c r="K27" i="2"/>
  <c r="O28" i="2"/>
  <c r="O29" i="2"/>
  <c r="O30" i="2"/>
  <c r="O31" i="2"/>
  <c r="O32" i="2"/>
  <c r="O27" i="2"/>
  <c r="L33" i="2"/>
  <c r="K15" i="2"/>
  <c r="K20" i="2"/>
  <c r="K14" i="2"/>
  <c r="L21" i="2"/>
  <c r="L173" i="2"/>
  <c r="K172" i="2"/>
  <c r="L37" i="2"/>
  <c r="K36" i="2"/>
  <c r="L25" i="2"/>
  <c r="K24" i="2"/>
  <c r="B22" i="3"/>
  <c r="C22" i="3"/>
  <c r="B13" i="3"/>
  <c r="C13" i="3"/>
  <c r="D13" i="3"/>
  <c r="E13" i="3"/>
  <c r="F13" i="3"/>
  <c r="G13" i="3"/>
  <c r="H13" i="3"/>
  <c r="I13" i="3"/>
  <c r="J13" i="3"/>
  <c r="K13" i="3"/>
  <c r="L13" i="3"/>
  <c r="M13" i="3"/>
  <c r="B27" i="3"/>
  <c r="B60" i="3"/>
  <c r="G16" i="1"/>
  <c r="A1" i="1"/>
  <c r="J173" i="2"/>
  <c r="A40" i="3"/>
  <c r="H173" i="2"/>
  <c r="I172" i="2"/>
  <c r="G172" i="2"/>
  <c r="C33" i="2"/>
  <c r="E20" i="1"/>
  <c r="A6" i="1"/>
  <c r="D40" i="1"/>
  <c r="E40" i="1"/>
  <c r="E27" i="1"/>
  <c r="E41" i="1"/>
  <c r="E21" i="1"/>
  <c r="E29" i="1"/>
  <c r="E31" i="1"/>
  <c r="N1" i="3"/>
  <c r="O1" i="2"/>
  <c r="G1" i="1"/>
  <c r="F36" i="1"/>
  <c r="F37" i="1"/>
  <c r="F38" i="1"/>
  <c r="F39" i="1"/>
  <c r="K26" i="1"/>
  <c r="K40" i="1"/>
  <c r="K36" i="1"/>
  <c r="K37" i="1"/>
  <c r="K38" i="1"/>
  <c r="K39" i="1"/>
  <c r="A22" i="3"/>
  <c r="A27" i="3"/>
  <c r="A13" i="3"/>
  <c r="J37" i="2"/>
  <c r="J25" i="2"/>
  <c r="I36" i="2"/>
  <c r="I24" i="2"/>
  <c r="G36" i="2"/>
  <c r="G24" i="2"/>
  <c r="H37" i="2"/>
  <c r="H25" i="2"/>
  <c r="A18" i="3"/>
  <c r="A2" i="3"/>
  <c r="A1" i="3"/>
  <c r="D21" i="2"/>
  <c r="K49" i="2"/>
  <c r="I21" i="1"/>
  <c r="I173" i="2"/>
  <c r="A9" i="3"/>
  <c r="G40" i="1"/>
  <c r="H40" i="1"/>
  <c r="H41" i="1"/>
  <c r="G41" i="1"/>
  <c r="I32" i="1"/>
  <c r="I26" i="1"/>
  <c r="A31" i="3"/>
  <c r="I16" i="1"/>
  <c r="B58" i="3"/>
  <c r="J32" i="1"/>
  <c r="J31" i="1"/>
  <c r="J30" i="1"/>
  <c r="I29" i="1"/>
  <c r="J29" i="1"/>
  <c r="J27" i="1"/>
  <c r="J26" i="1"/>
  <c r="J40" i="1"/>
  <c r="M49" i="2"/>
  <c r="J21" i="1"/>
  <c r="C35" i="3"/>
  <c r="D35" i="3"/>
  <c r="I25" i="2"/>
  <c r="A3" i="3"/>
  <c r="E28" i="1"/>
  <c r="N53" i="3"/>
  <c r="E26" i="1"/>
  <c r="D26" i="1"/>
  <c r="J16" i="1"/>
  <c r="A48" i="3"/>
  <c r="A44" i="3"/>
  <c r="A53" i="3"/>
  <c r="A35" i="3"/>
  <c r="I37" i="2"/>
  <c r="C27" i="3"/>
  <c r="I40" i="1"/>
  <c r="D27" i="3"/>
  <c r="E27" i="3"/>
  <c r="E19" i="1"/>
  <c r="D29" i="1"/>
  <c r="F26" i="1"/>
  <c r="I182" i="2"/>
  <c r="I35" i="1"/>
  <c r="G182" i="2"/>
  <c r="D35" i="1"/>
  <c r="F35" i="1"/>
  <c r="G35" i="1"/>
  <c r="E24" i="1"/>
  <c r="G37" i="2"/>
  <c r="M33" i="2"/>
  <c r="J20" i="1"/>
  <c r="N27" i="3"/>
  <c r="M173" i="2"/>
  <c r="K37" i="2"/>
  <c r="K173" i="2"/>
  <c r="G25" i="2"/>
  <c r="N40" i="3"/>
  <c r="I27" i="1"/>
  <c r="J172" i="2"/>
  <c r="D21" i="1"/>
  <c r="M21" i="2"/>
  <c r="J19" i="1"/>
  <c r="H16" i="1"/>
  <c r="K33" i="2"/>
  <c r="I20" i="1"/>
  <c r="J36" i="2"/>
  <c r="I30" i="1"/>
  <c r="D30" i="1"/>
  <c r="J24" i="2"/>
  <c r="L36" i="2"/>
  <c r="L172" i="2"/>
  <c r="H172" i="2"/>
  <c r="H36" i="2"/>
  <c r="H24" i="2"/>
  <c r="D20" i="1"/>
  <c r="H176" i="2"/>
  <c r="J176" i="2"/>
  <c r="H52" i="2"/>
  <c r="I52" i="2"/>
  <c r="L176" i="2"/>
  <c r="N52" i="2"/>
  <c r="J52" i="2"/>
  <c r="O14" i="2"/>
  <c r="O15" i="2"/>
  <c r="L52" i="2"/>
  <c r="N176" i="2"/>
  <c r="O176" i="2"/>
  <c r="G52" i="2"/>
  <c r="O20" i="2"/>
  <c r="M52" i="2"/>
  <c r="K25" i="2"/>
  <c r="D27" i="1"/>
  <c r="M37" i="2"/>
  <c r="K21" i="2"/>
  <c r="K52" i="2"/>
  <c r="M25" i="2"/>
  <c r="L24" i="2"/>
  <c r="G173" i="2"/>
  <c r="N36" i="2"/>
  <c r="N172" i="2"/>
  <c r="N24" i="2"/>
  <c r="I19" i="1"/>
  <c r="K24" i="1"/>
  <c r="D32" i="1"/>
  <c r="K32" i="1"/>
  <c r="K31" i="1"/>
  <c r="M182" i="2"/>
  <c r="J41" i="1"/>
  <c r="J28" i="1"/>
  <c r="K28" i="1"/>
  <c r="K41" i="1"/>
  <c r="K23" i="1"/>
  <c r="D23" i="1"/>
  <c r="F23" i="1"/>
  <c r="I23" i="1"/>
  <c r="D24" i="1"/>
  <c r="F24" i="1"/>
  <c r="I179" i="2"/>
  <c r="J24" i="1"/>
  <c r="I25" i="1"/>
  <c r="D19" i="1"/>
  <c r="O21" i="2"/>
  <c r="K19" i="1"/>
  <c r="F19" i="1"/>
  <c r="G179" i="2"/>
  <c r="G185" i="2"/>
  <c r="J25" i="1"/>
  <c r="M179" i="2"/>
  <c r="D25" i="1"/>
  <c r="F25" i="1"/>
  <c r="N62" i="3"/>
  <c r="M62" i="3"/>
  <c r="F20" i="1"/>
  <c r="H43" i="1"/>
  <c r="F27" i="1"/>
  <c r="K30" i="1"/>
  <c r="E32" i="1"/>
  <c r="F32" i="1"/>
  <c r="E30" i="1"/>
  <c r="M185" i="2"/>
  <c r="N48" i="3"/>
  <c r="I185" i="2"/>
  <c r="N22" i="3"/>
  <c r="J34" i="1"/>
  <c r="J43" i="1"/>
  <c r="F29" i="1"/>
  <c r="F30" i="1"/>
  <c r="F40" i="1"/>
  <c r="N60" i="3"/>
  <c r="O49" i="2"/>
  <c r="D22" i="3"/>
  <c r="E22" i="3"/>
  <c r="F22" i="3"/>
  <c r="G22" i="3"/>
  <c r="H22" i="3"/>
  <c r="I22" i="3"/>
  <c r="J22" i="3"/>
  <c r="K22" i="3"/>
  <c r="L22" i="3"/>
  <c r="M22" i="3"/>
  <c r="C58" i="3"/>
  <c r="N13" i="3"/>
  <c r="F27" i="3"/>
  <c r="E35" i="3"/>
  <c r="D58" i="3"/>
  <c r="D31" i="1"/>
  <c r="F31" i="1"/>
  <c r="K179" i="2"/>
  <c r="I31" i="1"/>
  <c r="O33" i="2"/>
  <c r="K21" i="1"/>
  <c r="I41" i="1"/>
  <c r="D41" i="1"/>
  <c r="F41" i="1"/>
  <c r="D28" i="1"/>
  <c r="K182" i="2"/>
  <c r="O182" i="2"/>
  <c r="I28" i="1"/>
  <c r="I34" i="1"/>
  <c r="I43" i="1"/>
  <c r="G43" i="1"/>
  <c r="E34" i="1"/>
  <c r="E43" i="1"/>
  <c r="F21" i="1"/>
  <c r="C60" i="3"/>
  <c r="D53" i="3"/>
  <c r="K25" i="1"/>
  <c r="E53" i="3"/>
  <c r="D60" i="3"/>
  <c r="K29" i="1"/>
  <c r="E58" i="3"/>
  <c r="F35" i="3"/>
  <c r="G27" i="3"/>
  <c r="F28" i="1"/>
  <c r="F34" i="1"/>
  <c r="F43" i="1"/>
  <c r="N58" i="3"/>
  <c r="N64" i="3"/>
  <c r="D34" i="1"/>
  <c r="D43" i="1"/>
  <c r="K20" i="1"/>
  <c r="K34" i="1"/>
  <c r="K43" i="1"/>
  <c r="O52" i="2"/>
  <c r="K185" i="2"/>
  <c r="H27" i="3"/>
  <c r="N35" i="3"/>
  <c r="O185" i="2"/>
  <c r="G35" i="3"/>
  <c r="F58" i="3"/>
  <c r="O179" i="2"/>
  <c r="F53" i="3"/>
  <c r="E60" i="3"/>
  <c r="G58" i="3"/>
  <c r="H35" i="3"/>
  <c r="I27" i="3"/>
  <c r="G53" i="3"/>
  <c r="F60" i="3"/>
  <c r="H53" i="3"/>
  <c r="G60" i="3"/>
  <c r="J27" i="3"/>
  <c r="H58" i="3"/>
  <c r="I35" i="3"/>
  <c r="I58" i="3"/>
  <c r="J35" i="3"/>
  <c r="K27" i="3"/>
  <c r="I53" i="3"/>
  <c r="H60" i="3"/>
  <c r="J53" i="3"/>
  <c r="I60" i="3"/>
  <c r="L27" i="3"/>
  <c r="J58" i="3"/>
  <c r="K35" i="3"/>
  <c r="K58" i="3"/>
  <c r="L35" i="3"/>
  <c r="M27" i="3"/>
  <c r="K53" i="3"/>
  <c r="J60" i="3"/>
  <c r="L53" i="3"/>
  <c r="K60" i="3"/>
  <c r="M35" i="3"/>
  <c r="M58" i="3"/>
  <c r="L58" i="3"/>
  <c r="M53" i="3"/>
  <c r="M60" i="3"/>
  <c r="M64" i="3"/>
  <c r="L60" i="3"/>
</calcChain>
</file>

<file path=xl/sharedStrings.xml><?xml version="1.0" encoding="utf-8"?>
<sst xmlns="http://schemas.openxmlformats.org/spreadsheetml/2006/main" count="391" uniqueCount="181">
  <si>
    <t>BUDGET SUMMARY</t>
  </si>
  <si>
    <t>Current/Original</t>
  </si>
  <si>
    <t>Budget</t>
  </si>
  <si>
    <t>Changes</t>
  </si>
  <si>
    <t>Increase/Decrease</t>
  </si>
  <si>
    <t>Revised</t>
  </si>
  <si>
    <t>Position Title</t>
  </si>
  <si>
    <t>TOTAL</t>
  </si>
  <si>
    <t>Hourly</t>
  </si>
  <si>
    <t>Rate</t>
  </si>
  <si>
    <t>Total</t>
  </si>
  <si>
    <t>Hrs/Week</t>
  </si>
  <si>
    <t>Number/</t>
  </si>
  <si>
    <t>Weeks</t>
  </si>
  <si>
    <t>Months</t>
  </si>
  <si>
    <t>Percent</t>
  </si>
  <si>
    <t>Amount</t>
  </si>
  <si>
    <t>Miles/</t>
  </si>
  <si>
    <t>Week</t>
  </si>
  <si>
    <t>Rate/</t>
  </si>
  <si>
    <t>Description</t>
  </si>
  <si>
    <t>Cost Per</t>
  </si>
  <si>
    <t>Month</t>
  </si>
  <si>
    <t>of Months</t>
  </si>
  <si>
    <t>Unit Cost</t>
  </si>
  <si>
    <t># of</t>
  </si>
  <si>
    <t>Units</t>
  </si>
  <si>
    <t>Benefits</t>
  </si>
  <si>
    <t>Number</t>
  </si>
  <si>
    <t>Per Month</t>
  </si>
  <si>
    <t xml:space="preserve"># of </t>
  </si>
  <si>
    <t>Number of</t>
  </si>
  <si>
    <t>Trainees</t>
  </si>
  <si>
    <t>of Course</t>
  </si>
  <si>
    <t>Max # of</t>
  </si>
  <si>
    <t>hrs/weeks</t>
  </si>
  <si>
    <t>Hour</t>
  </si>
  <si>
    <t>JUL</t>
  </si>
  <si>
    <t>AUG</t>
  </si>
  <si>
    <t>SEP</t>
  </si>
  <si>
    <t>OCT</t>
  </si>
  <si>
    <t>NOV</t>
  </si>
  <si>
    <t>DEC</t>
  </si>
  <si>
    <t>JAN</t>
  </si>
  <si>
    <t>FEB</t>
  </si>
  <si>
    <t>MAR</t>
  </si>
  <si>
    <t>APR</t>
  </si>
  <si>
    <t>MAY</t>
  </si>
  <si>
    <t>JUN</t>
  </si>
  <si>
    <t>LESS:</t>
  </si>
  <si>
    <t>ITA TUITION COSTS</t>
  </si>
  <si>
    <t>RENT (Lansing Center only)</t>
  </si>
  <si>
    <t>TOTAL REIMBURSEMENT OF CONTRACT AWARD</t>
  </si>
  <si>
    <t>MONTHLY</t>
  </si>
  <si>
    <t>PROGRAM SERVICES</t>
  </si>
  <si>
    <r>
      <t xml:space="preserve">MONTHLY  </t>
    </r>
    <r>
      <rPr>
        <b/>
        <u/>
        <sz val="12"/>
        <rFont val="Arial"/>
        <family val="2"/>
      </rPr>
      <t>EXPENDITURE SCHEDULE (BY MONTH AND CUMULATIVE</t>
    </r>
    <r>
      <rPr>
        <b/>
        <sz val="12"/>
        <rFont val="Arial"/>
        <family val="2"/>
      </rPr>
      <t>)</t>
    </r>
  </si>
  <si>
    <t>Supportive Services</t>
  </si>
  <si>
    <t xml:space="preserve"> </t>
  </si>
  <si>
    <t xml:space="preserve">Total </t>
  </si>
  <si>
    <t>Wages</t>
  </si>
  <si>
    <t>FICA</t>
  </si>
  <si>
    <t>Worker's Comp</t>
  </si>
  <si>
    <t>Mile</t>
  </si>
  <si>
    <t>NAME OF PROGRAM</t>
  </si>
  <si>
    <t>Work Keys Testing</t>
  </si>
  <si>
    <t>Test</t>
  </si>
  <si>
    <t>ITA OBLIGATIONS</t>
  </si>
  <si>
    <t>TOTAL CUMULATIVE ITA</t>
  </si>
  <si>
    <t>Change</t>
  </si>
  <si>
    <t>EXHIBIT B</t>
  </si>
  <si>
    <r>
      <t xml:space="preserve">Agency Name: </t>
    </r>
    <r>
      <rPr>
        <sz val="10"/>
        <rFont val="Arial"/>
        <family val="2"/>
      </rPr>
      <t xml:space="preserve"> ENTER YOUR AGENCY NAME HERE</t>
    </r>
  </si>
  <si>
    <t>3. TOTAL CONTRACT BUDGET</t>
  </si>
  <si>
    <t>REIMBURSABLE AMT</t>
  </si>
  <si>
    <t>Instruc Hrs</t>
  </si>
  <si>
    <t>Lease Cost</t>
  </si>
  <si>
    <t>Books / Fees</t>
  </si>
  <si>
    <t>Prior Year</t>
  </si>
  <si>
    <t>Current Year</t>
  </si>
  <si>
    <t>TOTAL CONTRACT</t>
  </si>
  <si>
    <t>SUBTOTAL</t>
  </si>
  <si>
    <t>Annual</t>
  </si>
  <si>
    <t>W/C Annual</t>
  </si>
  <si>
    <t>Worksheet:</t>
  </si>
  <si>
    <t>Totals calculate at the bottom of the spreadsheet to ultimately balance to the contract amount.</t>
  </si>
  <si>
    <t xml:space="preserve"> Hourly Rate, Total Hours/Week, Number of Weeks, Miles per Week, Unit Cost/Month, Annual Amount, etc.</t>
  </si>
  <si>
    <t>Current / Original</t>
  </si>
  <si>
    <t xml:space="preserve">LINE ITEM ALLOCATION PERCENTAGES - </t>
  </si>
  <si>
    <t>The remaining line items are also linked to the Budget sheet and will automatically pull.</t>
  </si>
  <si>
    <t>Color Key</t>
  </si>
  <si>
    <t xml:space="preserve">TOTAL CONTRACT BUDGET </t>
  </si>
  <si>
    <t>NON-REIMBURSABLE CONTRACT AMOUNT</t>
  </si>
  <si>
    <t>REIMBURSABLE CONTRACT AMOUNT</t>
  </si>
  <si>
    <t>TOTAL REIMBURSABLE CUMULATIVE PROGRAM</t>
  </si>
  <si>
    <t>TOTAL NON-REIMBURSABLES</t>
  </si>
  <si>
    <t>should be completed next - the columns headings include</t>
  </si>
  <si>
    <t>The worksheet is protected, but not password protected; protection can be disabled to allow for template modifications.</t>
  </si>
  <si>
    <r>
      <rPr>
        <b/>
        <sz val="12"/>
        <rFont val="Arial"/>
        <family val="2"/>
      </rPr>
      <t>No data entry</t>
    </r>
    <r>
      <rPr>
        <sz val="10"/>
        <rFont val="Arial"/>
        <family val="2"/>
      </rPr>
      <t xml:space="preserve"> is required on the </t>
    </r>
    <r>
      <rPr>
        <b/>
        <sz val="10"/>
        <rFont val="Arial"/>
        <family val="2"/>
      </rPr>
      <t>Budget Summary</t>
    </r>
    <r>
      <rPr>
        <sz val="10"/>
        <rFont val="Arial"/>
        <family val="2"/>
      </rPr>
      <t xml:space="preserve"> sheet; agency name, fund sources, contract number, and addendum number pull from the Budget sheet.</t>
    </r>
  </si>
  <si>
    <t>All formulas can be overwritten to enter values [and is necessary for budget modifications].</t>
  </si>
  <si>
    <r>
      <t>Incidental Lease Costs (</t>
    </r>
    <r>
      <rPr>
        <i/>
        <sz val="10"/>
        <rFont val="Arial"/>
        <family val="2"/>
      </rPr>
      <t>Lansing Ctr only)</t>
    </r>
  </si>
  <si>
    <t>EXAMPLE:</t>
  </si>
  <si>
    <t xml:space="preserve">   ENTER FUND SOURCE HERE</t>
  </si>
  <si>
    <t>LINE ITEM ALLOCATION PERCENTAGES  [need to be keyed on this row if used]</t>
  </si>
  <si>
    <t xml:space="preserve">Data entry may begin with entering the ALLOCATED PERCENTAGES for each fund source for each line-item expense category.  The columns "B" through "F" </t>
  </si>
  <si>
    <t>Various totals calculate at the bottom of the spreadsheet.   No data entry is necessary; please do not alter formulas.</t>
  </si>
  <si>
    <t xml:space="preserve">    Row Header</t>
  </si>
  <si>
    <t xml:space="preserve">    User Data entry fields</t>
  </si>
  <si>
    <t xml:space="preserve">    Fund Source #1</t>
  </si>
  <si>
    <t>In cells A1 - A7</t>
  </si>
  <si>
    <t>TOTAL CHANGE AMOUNT</t>
  </si>
  <si>
    <t>The line item labeled Front-line - Other lists examples of allowable costs, although not exhaustive, that should be budgeted for Front-line staff.</t>
  </si>
  <si>
    <t>Name / Position Title</t>
  </si>
  <si>
    <t>Supplies</t>
  </si>
  <si>
    <t>Postage</t>
  </si>
  <si>
    <t>Materials, Memberships, Subscriptions, Training</t>
  </si>
  <si>
    <t>Lease Cost - not related to CAMW</t>
  </si>
  <si>
    <t>Lansing Service Center (only) Lease Cost</t>
  </si>
  <si>
    <r>
      <t xml:space="preserve">Incidental Lease Cost </t>
    </r>
    <r>
      <rPr>
        <i/>
        <sz val="10"/>
        <rFont val="Arial"/>
        <family val="2"/>
      </rPr>
      <t>(Lansing Ctr only)</t>
    </r>
  </si>
  <si>
    <r>
      <rPr>
        <b/>
        <i/>
        <sz val="10"/>
        <rFont val="Arial"/>
        <family val="2"/>
      </rPr>
      <t>Lansing Service Center (only)</t>
    </r>
    <r>
      <rPr>
        <b/>
        <sz val="10"/>
        <rFont val="Arial"/>
        <family val="2"/>
      </rPr>
      <t xml:space="preserve"> Lease Cost</t>
    </r>
  </si>
  <si>
    <t>Unused rows / columns can be hidden - NOT DELETED.</t>
  </si>
  <si>
    <t>2.4.1  Front-line Salaries and Wages</t>
  </si>
  <si>
    <t>2.4.2  Front-line Fringes</t>
  </si>
  <si>
    <t>2.4.3  Front-line Other Staffing Costs</t>
  </si>
  <si>
    <t>2.4.4  Individual Training Accounts</t>
  </si>
  <si>
    <t>2.4.5  OJT- Job Title</t>
  </si>
  <si>
    <t>2.4.6   Work Keys Testing</t>
  </si>
  <si>
    <t>2.4.7. Other Participant Costs</t>
  </si>
  <si>
    <t>2.4.8   Participant Wages</t>
  </si>
  <si>
    <t>2.4.9   Participant Fringe Benefits</t>
  </si>
  <si>
    <t>2.4.10 Participant Travel</t>
  </si>
  <si>
    <t>TOTAL 2.4  FRONT-LINE STAFF _PARTICIPANT BUDGET</t>
  </si>
  <si>
    <t>Travel - (Name)</t>
  </si>
  <si>
    <t>work week.  The formula entered calculates the FTE based on a 40-hour work week; if the agency work week differs - THE FORMULA SHOULD BE MODIFIED.</t>
  </si>
  <si>
    <t>Office: Phone, Copier, Printing</t>
  </si>
  <si>
    <t xml:space="preserve">NEW FORMAT:  Direct-client contact costs (identified as 2.4  Direct Customer Service [Front-line] Budget), are segregated from Nondirect-client contact costs (identified as </t>
  </si>
  <si>
    <t xml:space="preserve">2.  Management [Admin &amp; Supervisory] Budget).  The costs for staff who serve dual functions should be budgeted in each section (ie…the staff time and associated costs for a </t>
  </si>
  <si>
    <t>Director to meet with clients to resolve grievances should be budgeted in the Direct Customer Service [Front-line] Budget and the remaining expenditures for time and associated</t>
  </si>
  <si>
    <t>costs should be budgeted in the Management [Admin &amp; Supervisory] Budget) portion.</t>
  </si>
  <si>
    <t>NOTE:  The Staff Allocation Page should also be reflective of the split time and should list every agency staff member charged to the grants regardless of the fund source.</t>
  </si>
  <si>
    <r>
      <t xml:space="preserve">The </t>
    </r>
    <r>
      <rPr>
        <b/>
        <sz val="10"/>
        <rFont val="Arial"/>
        <family val="2"/>
      </rPr>
      <t>Staffing Allocation page</t>
    </r>
    <r>
      <rPr>
        <sz val="10"/>
        <rFont val="Arial"/>
        <family val="2"/>
      </rPr>
      <t xml:space="preserve"> has linked cells and pulls the employee names / titles that are listed on the </t>
    </r>
    <r>
      <rPr>
        <b/>
        <sz val="10"/>
        <rFont val="Arial"/>
        <family val="2"/>
      </rPr>
      <t xml:space="preserve">Budget </t>
    </r>
    <r>
      <rPr>
        <sz val="10"/>
        <rFont val="Arial"/>
        <family val="2"/>
      </rPr>
      <t>tab.  The hours are not linked to pull in data.</t>
    </r>
  </si>
  <si>
    <t>NEW FORMAT:  The Staffing Allocation layout follows the format on the Budget tab; Direct Customer Service [Front-line] Staff appear first.   Each row should total 40 hours or the agency</t>
  </si>
  <si>
    <t>The Management [Admin &amp; Supervisory] staff information appears next.  Again, the formula to calculate the FTE is based on a 40-hour work week.</t>
  </si>
  <si>
    <t>NOTE:  The Staff Allocation Page should list ALL agency staff members charged to the grants regardless of the fund source; the compilation should be a Master list.</t>
  </si>
  <si>
    <r>
      <t>2.4. DIRECT CUSTOMER SERVICE [FRONT-LINE]</t>
    </r>
    <r>
      <rPr>
        <b/>
        <sz val="12"/>
        <rFont val="Arial"/>
        <family val="2"/>
      </rPr>
      <t xml:space="preserve"> BUDGET</t>
    </r>
  </si>
  <si>
    <t>RFP USE AS:</t>
  </si>
  <si>
    <t xml:space="preserve"> If the number of staff exceeds 25 and seven for Direct Customer Service [Front-line] and Management [Admin &amp; Supervisory] staff, respectively, then rows must be added to the Budget, Staff Allocation</t>
  </si>
  <si>
    <t>and Analyis tabs and then linked to the data for the additional individuals entered on the detailed Budget tab.</t>
  </si>
  <si>
    <r>
      <t xml:space="preserve">The </t>
    </r>
    <r>
      <rPr>
        <b/>
        <sz val="10"/>
        <rFont val="Arial"/>
        <family val="2"/>
      </rPr>
      <t>Analysis</t>
    </r>
    <r>
      <rPr>
        <sz val="10"/>
        <rFont val="Arial"/>
        <family val="2"/>
      </rPr>
      <t xml:space="preserve"> sheet contains links for all financial data from the Budget tab - no data entry is required for this.  If the number of staff exceeds 25 and seven for Direct Customer Service [Front-line] and</t>
    </r>
  </si>
  <si>
    <t xml:space="preserve">Management [Admin &amp; Supervisory] staff, respectively, then rows must be added to Budget, Staff Allocation,  and Analyis tabs and then linked to the data for the additional individuals entered on the </t>
  </si>
  <si>
    <t>detailed Budget tab.</t>
  </si>
  <si>
    <r>
      <t xml:space="preserve">Indirect: </t>
    </r>
    <r>
      <rPr>
        <sz val="8"/>
        <rFont val="Arial"/>
        <family val="2"/>
      </rPr>
      <t>Fin Audit &amp; Monitoring, Payroll, Insur, Misc</t>
    </r>
  </si>
  <si>
    <t>Indirect: Prog Monitoring, Insur, Misc</t>
  </si>
  <si>
    <t>NEW FORMAT:  The Front-line Staff [individuals who have direct client contact] should be listed in the section labeled Direct Customer Service [Front-line] Budget.</t>
  </si>
  <si>
    <t>All other staff should be listed under Management [Admin &amp; Supervisory] Staff.</t>
  </si>
  <si>
    <t xml:space="preserve">named Master Analysis Worksheet will be provided.  </t>
  </si>
  <si>
    <r>
      <t>REQUIRED:</t>
    </r>
    <r>
      <rPr>
        <b/>
        <sz val="11"/>
        <rFont val="Calibri"/>
        <family val="2"/>
      </rPr>
      <t xml:space="preserve">  Once the budget template is completed for all fund sources, a </t>
    </r>
    <r>
      <rPr>
        <b/>
        <i/>
        <u/>
        <sz val="11"/>
        <rFont val="Calibri"/>
        <family val="2"/>
      </rPr>
      <t>Master Analysis</t>
    </r>
    <r>
      <rPr>
        <b/>
        <sz val="11"/>
        <rFont val="Calibri"/>
        <family val="2"/>
      </rPr>
      <t xml:space="preserve"> must be compiled for all fund sources (by hard keying the amounts).  A separate template </t>
    </r>
  </si>
  <si>
    <t xml:space="preserve">Funding Source:  </t>
  </si>
  <si>
    <t>TOTAL 2 BUDGET</t>
  </si>
  <si>
    <r>
      <t xml:space="preserve">Funding Source:  </t>
    </r>
    <r>
      <rPr>
        <b/>
        <sz val="9"/>
        <rFont val="Arial"/>
        <family val="2"/>
      </rPr>
      <t xml:space="preserve">  ONE STOP OPERATOR</t>
    </r>
  </si>
  <si>
    <r>
      <t xml:space="preserve">On the </t>
    </r>
    <r>
      <rPr>
        <b/>
        <i/>
        <u/>
        <sz val="10"/>
        <color indexed="10"/>
        <rFont val="Arial"/>
        <family val="2"/>
      </rPr>
      <t xml:space="preserve"> BUDGET TAB</t>
    </r>
    <r>
      <rPr>
        <sz val="10"/>
        <rFont val="Arial"/>
        <family val="2"/>
      </rPr>
      <t>, the data entry required includes the following items:</t>
    </r>
  </si>
  <si>
    <t xml:space="preserve"> BUDGET</t>
  </si>
  <si>
    <t>1.1.   Salaries and Wages</t>
  </si>
  <si>
    <t>1.2.  Fringe Benefits</t>
  </si>
  <si>
    <t>1.3.  Other</t>
  </si>
  <si>
    <t>CUMULATIVE SCHEDULE</t>
  </si>
  <si>
    <r>
      <t xml:space="preserve">PLANNED MONTHLY  </t>
    </r>
    <r>
      <rPr>
        <b/>
        <u/>
        <sz val="12"/>
        <rFont val="Arial"/>
        <family val="2"/>
      </rPr>
      <t>EXPENDITURE SCHEDULE (BY MONTH AND CUMULATIVE</t>
    </r>
    <r>
      <rPr>
        <b/>
        <sz val="12"/>
        <rFont val="Arial"/>
        <family val="2"/>
      </rPr>
      <t xml:space="preserve">) </t>
    </r>
  </si>
  <si>
    <t>Data Entry for Template</t>
  </si>
  <si>
    <r>
      <t xml:space="preserve">Note:  please edit cell </t>
    </r>
    <r>
      <rPr>
        <b/>
        <i/>
        <u/>
        <sz val="10"/>
        <color indexed="10"/>
        <rFont val="Arial"/>
        <family val="2"/>
      </rPr>
      <t>ON BUDGET TAB</t>
    </r>
    <r>
      <rPr>
        <sz val="10"/>
        <color indexed="10"/>
        <rFont val="Arial"/>
        <family val="2"/>
      </rPr>
      <t xml:space="preserve">; Agency Name: should remain - </t>
    </r>
    <r>
      <rPr>
        <b/>
        <i/>
        <u/>
        <sz val="10"/>
        <color indexed="10"/>
        <rFont val="Arial"/>
        <family val="2"/>
      </rPr>
      <t>Please overwrite</t>
    </r>
    <r>
      <rPr>
        <sz val="10"/>
        <color indexed="10"/>
        <rFont val="Arial"/>
        <family val="2"/>
      </rPr>
      <t xml:space="preserve"> "ENTER YOUR AGENCY NAME HERE"</t>
    </r>
  </si>
  <si>
    <r>
      <t xml:space="preserve">Note:  </t>
    </r>
    <r>
      <rPr>
        <b/>
        <i/>
        <u/>
        <sz val="10"/>
        <color indexed="10"/>
        <rFont val="Arial"/>
        <family val="2"/>
      </rPr>
      <t>ON BUDGET TAB</t>
    </r>
    <r>
      <rPr>
        <sz val="10"/>
        <color indexed="10"/>
        <rFont val="Arial"/>
        <family val="2"/>
      </rPr>
      <t>, please enter "OSO" - insert your agency three-letter code here - "PY16" (for example)</t>
    </r>
  </si>
  <si>
    <r>
      <t xml:space="preserve">Funding Source:  </t>
    </r>
    <r>
      <rPr>
        <sz val="10"/>
        <rFont val="Arial"/>
        <family val="2"/>
      </rPr>
      <t>One Stop Operator</t>
    </r>
  </si>
  <si>
    <r>
      <t xml:space="preserve">Contract #:  </t>
    </r>
    <r>
      <rPr>
        <sz val="10"/>
        <rFont val="Arial"/>
        <family val="2"/>
      </rPr>
      <t xml:space="preserve"> OSO -         - PY16</t>
    </r>
  </si>
  <si>
    <r>
      <t xml:space="preserve">Addendum #:  </t>
    </r>
    <r>
      <rPr>
        <sz val="10"/>
        <rFont val="Arial"/>
        <family val="2"/>
      </rPr>
      <t xml:space="preserve"> RFP</t>
    </r>
  </si>
  <si>
    <r>
      <t xml:space="preserve">Note:  </t>
    </r>
    <r>
      <rPr>
        <b/>
        <i/>
        <u/>
        <sz val="10"/>
        <color indexed="10"/>
        <rFont val="Arial"/>
        <family val="2"/>
      </rPr>
      <t>ON  BUDGET TAB</t>
    </r>
    <r>
      <rPr>
        <sz val="10"/>
        <color indexed="10"/>
        <rFont val="Arial"/>
        <family val="2"/>
      </rPr>
      <t xml:space="preserve">, please enter </t>
    </r>
    <r>
      <rPr>
        <b/>
        <i/>
        <u/>
        <sz val="10"/>
        <color indexed="10"/>
        <rFont val="Arial"/>
        <family val="2"/>
      </rPr>
      <t>"Original"</t>
    </r>
    <r>
      <rPr>
        <sz val="10"/>
        <color indexed="10"/>
        <rFont val="Arial"/>
        <family val="2"/>
      </rPr>
      <t xml:space="preserve"> for first submission once awarded, and </t>
    </r>
    <r>
      <rPr>
        <b/>
        <i/>
        <u/>
        <sz val="10"/>
        <color indexed="10"/>
        <rFont val="Arial"/>
        <family val="2"/>
      </rPr>
      <t>numerically sequenced</t>
    </r>
    <r>
      <rPr>
        <sz val="10"/>
        <color indexed="10"/>
        <rFont val="Arial"/>
        <family val="2"/>
      </rPr>
      <t xml:space="preserve"> thereafter.</t>
    </r>
  </si>
  <si>
    <r>
      <t xml:space="preserve">The </t>
    </r>
    <r>
      <rPr>
        <b/>
        <sz val="10"/>
        <rFont val="Arial"/>
        <family val="2"/>
      </rPr>
      <t>Budget</t>
    </r>
    <r>
      <rPr>
        <sz val="10"/>
        <rFont val="Arial"/>
        <family val="2"/>
      </rPr>
      <t xml:space="preserve"> sheet is designed to allow budgeting for ONE function and the </t>
    </r>
    <r>
      <rPr>
        <b/>
        <sz val="10"/>
        <color indexed="49"/>
        <rFont val="Arial"/>
        <family val="2"/>
      </rPr>
      <t xml:space="preserve">LINE ITEM ALLOCATON PERCENTAGES </t>
    </r>
    <r>
      <rPr>
        <sz val="10"/>
        <rFont val="Arial"/>
        <family val="2"/>
      </rPr>
      <t>can be used</t>
    </r>
  </si>
  <si>
    <t xml:space="preserve">to calculate the costs, using the formulas, for each line-item in the expense category.  </t>
  </si>
  <si>
    <t>When percentages are entered, the current/original budget will automatically calculate.  The Change column also requires values to be entered for future modifications.</t>
  </si>
  <si>
    <r>
      <t xml:space="preserve">The </t>
    </r>
    <r>
      <rPr>
        <b/>
        <sz val="10"/>
        <rFont val="Arial"/>
        <family val="2"/>
      </rPr>
      <t xml:space="preserve">Cumulative Schedule </t>
    </r>
    <r>
      <rPr>
        <sz val="10"/>
        <rFont val="Arial"/>
        <family val="2"/>
      </rPr>
      <t>sheet</t>
    </r>
    <r>
      <rPr>
        <b/>
        <sz val="10"/>
        <rFont val="Arial"/>
        <family val="2"/>
      </rPr>
      <t xml:space="preserve"> </t>
    </r>
    <r>
      <rPr>
        <sz val="10"/>
        <rFont val="Arial"/>
        <family val="2"/>
      </rPr>
      <t xml:space="preserve">also pulls agency name, fund source, and contract number.  </t>
    </r>
  </si>
  <si>
    <t>The planned expenditures can be entered by month.</t>
  </si>
  <si>
    <t>The June month-ending totals and the Totals [column N] should all equal when data entry is complete; the objective is to provide a checks and balance.</t>
  </si>
  <si>
    <r>
      <t>Proposals / Modifications must include a detailed line-item budget,</t>
    </r>
    <r>
      <rPr>
        <sz val="10"/>
        <rFont val="Arial"/>
        <family val="2"/>
      </rPr>
      <t xml:space="preserve"> summary, and the PME schedule.</t>
    </r>
  </si>
  <si>
    <t xml:space="preserve">Contract #:  OSO -        - </t>
  </si>
  <si>
    <t xml:space="preserve">Addendum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</si>
</sst>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3" formatCode="_(* #,##0.00_);_(* \(#,##0.00\);_(* &quot;-&quot;??_);_(@_)"/>
    <numFmt numFmtId="164" formatCode="_(* #,##0_);_(* \(#,##0\);_(* &quot;-&quot;??_);_(@_)"/>
  </numFmts>
  <fonts count="35" x14ac:knownFonts="1">
    <font>
      <sz val="10"/>
      <name val="Arial"/>
    </font>
    <font>
      <sz val="10"/>
      <name val="Arial"/>
      <family val="2"/>
    </font>
    <font>
      <b/>
      <sz val="10"/>
      <name val="Arial"/>
      <family val="2"/>
    </font>
    <font>
      <sz val="10"/>
      <name val="Arial"/>
      <family val="2"/>
    </font>
    <font>
      <sz val="8"/>
      <name val="Arial"/>
      <family val="2"/>
    </font>
    <font>
      <b/>
      <u/>
      <sz val="12"/>
      <name val="Arial"/>
      <family val="2"/>
    </font>
    <font>
      <b/>
      <sz val="12"/>
      <name val="Arial"/>
      <family val="2"/>
    </font>
    <font>
      <sz val="11"/>
      <name val="Arial"/>
      <family val="2"/>
    </font>
    <font>
      <b/>
      <sz val="11"/>
      <name val="Arial"/>
      <family val="2"/>
    </font>
    <font>
      <b/>
      <sz val="11"/>
      <name val="Arial"/>
      <family val="2"/>
    </font>
    <font>
      <b/>
      <sz val="14"/>
      <name val="Arial"/>
      <family val="2"/>
    </font>
    <font>
      <sz val="8"/>
      <name val="Arial"/>
      <family val="2"/>
    </font>
    <font>
      <b/>
      <sz val="8"/>
      <name val="Arial"/>
      <family val="2"/>
    </font>
    <font>
      <sz val="9"/>
      <name val="Arial"/>
      <family val="2"/>
    </font>
    <font>
      <b/>
      <sz val="9"/>
      <name val="Arial"/>
      <family val="2"/>
    </font>
    <font>
      <b/>
      <sz val="10.5"/>
      <name val="Arial"/>
      <family val="2"/>
    </font>
    <font>
      <i/>
      <sz val="10"/>
      <name val="Arial"/>
      <family val="2"/>
    </font>
    <font>
      <sz val="10"/>
      <color indexed="10"/>
      <name val="Arial"/>
      <family val="2"/>
    </font>
    <font>
      <sz val="10"/>
      <name val="Arial"/>
      <family val="2"/>
    </font>
    <font>
      <b/>
      <i/>
      <u/>
      <sz val="10"/>
      <color indexed="10"/>
      <name val="Arial"/>
      <family val="2"/>
    </font>
    <font>
      <b/>
      <sz val="10"/>
      <color indexed="49"/>
      <name val="Arial"/>
      <family val="2"/>
    </font>
    <font>
      <sz val="10"/>
      <name val="Arial"/>
      <family val="2"/>
    </font>
    <font>
      <b/>
      <i/>
      <sz val="10"/>
      <name val="Arial"/>
      <family val="2"/>
    </font>
    <font>
      <sz val="10"/>
      <name val="Arial"/>
      <family val="2"/>
    </font>
    <font>
      <sz val="10"/>
      <color rgb="FFFF0000"/>
      <name val="Arial"/>
      <family val="2"/>
    </font>
    <font>
      <b/>
      <sz val="10"/>
      <color theme="8" tint="-0.249977111117893"/>
      <name val="Arial"/>
      <family val="2"/>
    </font>
    <font>
      <b/>
      <sz val="8"/>
      <color theme="8" tint="-0.249977111117893"/>
      <name val="Arial"/>
      <family val="2"/>
    </font>
    <font>
      <b/>
      <sz val="8"/>
      <color theme="2" tint="-0.499984740745262"/>
      <name val="Arial"/>
      <family val="2"/>
    </font>
    <font>
      <b/>
      <sz val="14"/>
      <color theme="8" tint="-0.249977111117893"/>
      <name val="Arial"/>
      <family val="2"/>
    </font>
    <font>
      <sz val="11"/>
      <name val="Calibri"/>
      <family val="2"/>
    </font>
    <font>
      <b/>
      <i/>
      <u/>
      <sz val="11"/>
      <name val="Calibri"/>
      <family val="2"/>
    </font>
    <font>
      <b/>
      <sz val="11"/>
      <name val="Calibri"/>
      <family val="2"/>
    </font>
    <font>
      <strike/>
      <sz val="8"/>
      <name val="Arial"/>
      <family val="2"/>
    </font>
    <font>
      <b/>
      <strike/>
      <sz val="10"/>
      <name val="Arial"/>
      <family val="2"/>
    </font>
    <font>
      <strike/>
      <sz val="10"/>
      <name val="Arial"/>
      <family val="2"/>
    </font>
  </fonts>
  <fills count="1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31"/>
        <bgColor indexed="64"/>
      </patternFill>
    </fill>
    <fill>
      <patternFill patternType="solid">
        <fgColor indexed="51"/>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s>
  <borders count="69">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mediumDashDotDot">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slantDashDot">
        <color indexed="64"/>
      </left>
      <right style="thin">
        <color indexed="64"/>
      </right>
      <top style="thin">
        <color indexed="64"/>
      </top>
      <bottom style="thin">
        <color indexed="64"/>
      </bottom>
      <diagonal/>
    </border>
    <border>
      <left style="slantDashDot">
        <color indexed="64"/>
      </left>
      <right style="thin">
        <color indexed="64"/>
      </right>
      <top/>
      <bottom style="thin">
        <color indexed="64"/>
      </bottom>
      <diagonal/>
    </border>
    <border>
      <left style="thin">
        <color indexed="64"/>
      </left>
      <right/>
      <top/>
      <bottom style="thin">
        <color indexed="64"/>
      </bottom>
      <diagonal/>
    </border>
    <border>
      <left/>
      <right/>
      <top/>
      <bottom style="mediumDashDot">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slantDashDot">
        <color indexed="64"/>
      </left>
      <right style="medium">
        <color indexed="64"/>
      </right>
      <top style="medium">
        <color indexed="64"/>
      </top>
      <bottom/>
      <diagonal/>
    </border>
    <border>
      <left style="slantDashDot">
        <color indexed="64"/>
      </left>
      <right style="medium">
        <color indexed="64"/>
      </right>
      <top/>
      <bottom style="thin">
        <color indexed="64"/>
      </bottom>
      <diagonal/>
    </border>
    <border>
      <left style="slantDashDot">
        <color indexed="64"/>
      </left>
      <right style="medium">
        <color indexed="64"/>
      </right>
      <top style="thin">
        <color indexed="64"/>
      </top>
      <bottom style="thin">
        <color indexed="64"/>
      </bottom>
      <diagonal/>
    </border>
    <border>
      <left style="slantDashDot">
        <color indexed="64"/>
      </left>
      <right style="medium">
        <color indexed="64"/>
      </right>
      <top style="thin">
        <color indexed="64"/>
      </top>
      <bottom style="medium">
        <color indexed="64"/>
      </bottom>
      <diagonal/>
    </border>
  </borders>
  <cellStyleXfs count="88">
    <xf numFmtId="0" fontId="0" fillId="0" borderId="0"/>
    <xf numFmtId="43" fontId="1"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47">
    <xf numFmtId="0" fontId="0" fillId="0" borderId="0" xfId="0"/>
    <xf numFmtId="0" fontId="2"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xf numFmtId="0" fontId="0" fillId="0" borderId="5" xfId="0" applyBorder="1"/>
    <xf numFmtId="0" fontId="0" fillId="0" borderId="6" xfId="0" applyBorder="1"/>
    <xf numFmtId="0" fontId="4" fillId="0" borderId="7" xfId="0" applyFont="1" applyBorder="1" applyAlignment="1">
      <alignment horizontal="center"/>
    </xf>
    <xf numFmtId="0" fontId="4" fillId="0" borderId="3"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5" xfId="0" applyFont="1" applyBorder="1" applyAlignment="1"/>
    <xf numFmtId="0" fontId="3" fillId="0" borderId="4" xfId="0" applyFont="1" applyBorder="1" applyAlignment="1"/>
    <xf numFmtId="1" fontId="0" fillId="0" borderId="0" xfId="0" applyNumberFormat="1"/>
    <xf numFmtId="1" fontId="0" fillId="0" borderId="0" xfId="0" applyNumberFormat="1" applyBorder="1"/>
    <xf numFmtId="1" fontId="3" fillId="0" borderId="0" xfId="0" applyNumberFormat="1" applyFont="1" applyBorder="1" applyAlignment="1"/>
    <xf numFmtId="4" fontId="2" fillId="0" borderId="0" xfId="0" applyNumberFormat="1" applyFont="1" applyBorder="1" applyAlignment="1"/>
    <xf numFmtId="0" fontId="0" fillId="0" borderId="0" xfId="0" applyAlignment="1">
      <alignment horizontal="center"/>
    </xf>
    <xf numFmtId="0" fontId="6" fillId="0" borderId="0" xfId="0" applyFont="1" applyAlignment="1">
      <alignment horizontal="center"/>
    </xf>
    <xf numFmtId="0" fontId="7" fillId="0" borderId="4" xfId="0" applyFont="1" applyBorder="1" applyAlignment="1">
      <alignment horizontal="center"/>
    </xf>
    <xf numFmtId="0" fontId="0" fillId="0" borderId="0" xfId="0" applyFill="1" applyBorder="1"/>
    <xf numFmtId="0" fontId="0" fillId="0" borderId="0" xfId="0" applyBorder="1"/>
    <xf numFmtId="0" fontId="3" fillId="0" borderId="0" xfId="0" applyFont="1" applyBorder="1" applyAlignment="1"/>
    <xf numFmtId="0" fontId="0" fillId="0" borderId="0" xfId="0" applyProtection="1"/>
    <xf numFmtId="0" fontId="0" fillId="0" borderId="0" xfId="0" applyBorder="1" applyAlignment="1">
      <alignment horizontal="center" wrapText="1"/>
    </xf>
    <xf numFmtId="0" fontId="0" fillId="0" borderId="0" xfId="0" applyBorder="1" applyProtection="1"/>
    <xf numFmtId="0" fontId="0" fillId="0" borderId="0" xfId="0" applyBorder="1" applyAlignment="1" applyProtection="1">
      <alignment wrapText="1"/>
    </xf>
    <xf numFmtId="0" fontId="0" fillId="0" borderId="0" xfId="0" applyBorder="1" applyAlignment="1" applyProtection="1">
      <alignment horizontal="center" wrapText="1"/>
    </xf>
    <xf numFmtId="0" fontId="0" fillId="0" borderId="0" xfId="0" applyBorder="1" applyAlignment="1" applyProtection="1">
      <alignment horizontal="center"/>
    </xf>
    <xf numFmtId="5" fontId="0" fillId="0" borderId="0" xfId="0" applyNumberFormat="1" applyBorder="1" applyProtection="1"/>
    <xf numFmtId="164" fontId="0" fillId="0" borderId="4" xfId="1" applyNumberFormat="1" applyFont="1" applyBorder="1"/>
    <xf numFmtId="0" fontId="9" fillId="0" borderId="1"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right"/>
    </xf>
    <xf numFmtId="4" fontId="8" fillId="0" borderId="9" xfId="0" applyNumberFormat="1" applyFont="1" applyBorder="1" applyAlignment="1"/>
    <xf numFmtId="0" fontId="9" fillId="0" borderId="10" xfId="0" applyFont="1" applyBorder="1"/>
    <xf numFmtId="0" fontId="0" fillId="0" borderId="11" xfId="0" applyBorder="1"/>
    <xf numFmtId="0" fontId="0" fillId="0" borderId="12" xfId="0" applyBorder="1"/>
    <xf numFmtId="0" fontId="9" fillId="0" borderId="13" xfId="0" applyFont="1" applyBorder="1" applyAlignment="1">
      <alignment horizontal="center"/>
    </xf>
    <xf numFmtId="0" fontId="7" fillId="0" borderId="14" xfId="0" applyFont="1" applyBorder="1" applyAlignment="1">
      <alignment horizontal="center"/>
    </xf>
    <xf numFmtId="0" fontId="7" fillId="0" borderId="13" xfId="0" applyFont="1" applyBorder="1"/>
    <xf numFmtId="4" fontId="8" fillId="0" borderId="14" xfId="0" applyNumberFormat="1" applyFont="1" applyBorder="1" applyAlignment="1"/>
    <xf numFmtId="0" fontId="7" fillId="0" borderId="15" xfId="0" applyFont="1" applyBorder="1"/>
    <xf numFmtId="4" fontId="8" fillId="0" borderId="17" xfId="0" applyNumberFormat="1" applyFont="1" applyBorder="1" applyAlignment="1"/>
    <xf numFmtId="43" fontId="3" fillId="0" borderId="4" xfId="1" applyFont="1" applyBorder="1" applyAlignment="1"/>
    <xf numFmtId="164" fontId="3" fillId="0" borderId="4" xfId="1" applyNumberFormat="1" applyFont="1" applyBorder="1" applyAlignment="1"/>
    <xf numFmtId="43" fontId="3" fillId="0" borderId="4" xfId="1" applyFont="1" applyBorder="1" applyAlignment="1">
      <alignment horizontal="center"/>
    </xf>
    <xf numFmtId="43" fontId="4" fillId="0" borderId="3" xfId="1" applyFont="1" applyBorder="1" applyAlignment="1">
      <alignment horizontal="center"/>
    </xf>
    <xf numFmtId="43" fontId="3" fillId="0" borderId="3" xfId="1" applyFont="1" applyBorder="1" applyAlignment="1">
      <alignment horizontal="center"/>
    </xf>
    <xf numFmtId="43" fontId="0" fillId="0" borderId="0" xfId="1" applyFont="1"/>
    <xf numFmtId="43" fontId="4" fillId="0" borderId="7" xfId="1" applyFont="1" applyBorder="1" applyAlignment="1">
      <alignment horizontal="center"/>
    </xf>
    <xf numFmtId="43" fontId="3" fillId="0" borderId="7" xfId="1" applyFont="1" applyBorder="1" applyAlignment="1">
      <alignment horizontal="center"/>
    </xf>
    <xf numFmtId="43" fontId="9" fillId="0" borderId="7" xfId="1" applyFont="1" applyBorder="1" applyAlignment="1">
      <alignment horizontal="center"/>
    </xf>
    <xf numFmtId="43" fontId="3" fillId="0" borderId="5" xfId="1" applyFont="1" applyBorder="1" applyAlignment="1"/>
    <xf numFmtId="43" fontId="3" fillId="0" borderId="0" xfId="1" applyFont="1" applyBorder="1" applyAlignment="1"/>
    <xf numFmtId="43" fontId="4" fillId="0" borderId="18" xfId="1" applyFont="1" applyBorder="1" applyAlignment="1">
      <alignment horizontal="center"/>
    </xf>
    <xf numFmtId="43" fontId="3" fillId="0" borderId="1" xfId="1" applyFont="1" applyBorder="1" applyAlignment="1">
      <alignment horizontal="center"/>
    </xf>
    <xf numFmtId="164" fontId="0" fillId="0" borderId="7" xfId="1" applyNumberFormat="1" applyFont="1" applyBorder="1"/>
    <xf numFmtId="164" fontId="0" fillId="0" borderId="4" xfId="1" applyNumberFormat="1" applyFont="1" applyFill="1" applyBorder="1"/>
    <xf numFmtId="0" fontId="3" fillId="0" borderId="19" xfId="0" applyFont="1" applyBorder="1" applyAlignment="1"/>
    <xf numFmtId="43" fontId="3" fillId="0" borderId="19" xfId="1" applyFont="1" applyBorder="1" applyAlignment="1"/>
    <xf numFmtId="164" fontId="3" fillId="0" borderId="5" xfId="1" applyNumberFormat="1" applyFont="1" applyBorder="1" applyAlignment="1"/>
    <xf numFmtId="164" fontId="3" fillId="0" borderId="0" xfId="1" applyNumberFormat="1" applyFont="1" applyBorder="1" applyAlignment="1"/>
    <xf numFmtId="164" fontId="2" fillId="0" borderId="0" xfId="1" applyNumberFormat="1" applyFont="1" applyBorder="1" applyAlignment="1"/>
    <xf numFmtId="164" fontId="3" fillId="0" borderId="6" xfId="1" applyNumberFormat="1" applyFont="1" applyBorder="1" applyAlignment="1"/>
    <xf numFmtId="0" fontId="2" fillId="0" borderId="20" xfId="0" applyFont="1" applyBorder="1" applyAlignment="1">
      <alignment horizontal="left"/>
    </xf>
    <xf numFmtId="0" fontId="2"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13" xfId="0" applyFont="1" applyBorder="1" applyAlignment="1">
      <alignment horizontal="center"/>
    </xf>
    <xf numFmtId="164" fontId="0" fillId="0" borderId="14" xfId="1" applyNumberFormat="1" applyFont="1" applyBorder="1"/>
    <xf numFmtId="0" fontId="3" fillId="0" borderId="24" xfId="0" applyFont="1" applyBorder="1" applyAlignment="1"/>
    <xf numFmtId="0" fontId="3" fillId="0" borderId="25" xfId="0" applyFont="1" applyBorder="1" applyAlignment="1"/>
    <xf numFmtId="0" fontId="2" fillId="0" borderId="22" xfId="0" applyFont="1" applyBorder="1" applyAlignment="1">
      <alignment horizontal="left"/>
    </xf>
    <xf numFmtId="0" fontId="2" fillId="0" borderId="24" xfId="0" applyFont="1" applyBorder="1" applyAlignment="1">
      <alignment horizontal="center"/>
    </xf>
    <xf numFmtId="0" fontId="2" fillId="0" borderId="25" xfId="0" applyFont="1" applyBorder="1" applyAlignment="1"/>
    <xf numFmtId="0" fontId="2" fillId="0" borderId="11" xfId="0" applyFont="1" applyBorder="1" applyAlignment="1">
      <alignment horizontal="left"/>
    </xf>
    <xf numFmtId="0" fontId="2" fillId="0" borderId="12" xfId="0" applyFont="1" applyBorder="1" applyAlignment="1"/>
    <xf numFmtId="43" fontId="0" fillId="0" borderId="0" xfId="1" applyFont="1" applyBorder="1"/>
    <xf numFmtId="0" fontId="3" fillId="0" borderId="20" xfId="0" applyFont="1" applyBorder="1" applyAlignment="1">
      <alignment horizontal="center"/>
    </xf>
    <xf numFmtId="0" fontId="9" fillId="0" borderId="20" xfId="0" applyFont="1" applyBorder="1" applyAlignment="1">
      <alignment horizontal="center"/>
    </xf>
    <xf numFmtId="0" fontId="3" fillId="0" borderId="26" xfId="0" applyFont="1" applyBorder="1" applyAlignment="1">
      <alignment horizontal="center"/>
    </xf>
    <xf numFmtId="0" fontId="3" fillId="0" borderId="11" xfId="0" applyFont="1" applyBorder="1" applyAlignment="1"/>
    <xf numFmtId="0" fontId="3" fillId="0" borderId="12" xfId="0" applyFont="1" applyBorder="1" applyAlignment="1"/>
    <xf numFmtId="0" fontId="2" fillId="0" borderId="27" xfId="0" applyFont="1" applyBorder="1" applyAlignment="1">
      <alignment horizontal="left"/>
    </xf>
    <xf numFmtId="0" fontId="3" fillId="0" borderId="27" xfId="0" applyFont="1" applyBorder="1" applyAlignment="1"/>
    <xf numFmtId="43" fontId="3" fillId="0" borderId="27" xfId="1" applyFont="1" applyBorder="1" applyAlignment="1"/>
    <xf numFmtId="43" fontId="2" fillId="0" borderId="28" xfId="1" applyNumberFormat="1" applyFont="1" applyBorder="1" applyAlignment="1"/>
    <xf numFmtId="0" fontId="6" fillId="0" borderId="27" xfId="0" applyFont="1" applyBorder="1"/>
    <xf numFmtId="0" fontId="0" fillId="0" borderId="27" xfId="0" applyBorder="1"/>
    <xf numFmtId="43" fontId="0" fillId="0" borderId="27" xfId="1" applyFont="1" applyBorder="1"/>
    <xf numFmtId="0" fontId="2" fillId="0" borderId="6" xfId="0" applyFont="1" applyBorder="1" applyAlignment="1">
      <alignment horizontal="right"/>
    </xf>
    <xf numFmtId="0" fontId="2" fillId="0" borderId="5" xfId="0" applyFont="1" applyBorder="1"/>
    <xf numFmtId="164" fontId="3" fillId="0" borderId="25" xfId="1" applyNumberFormat="1" applyFont="1" applyBorder="1" applyAlignment="1"/>
    <xf numFmtId="43" fontId="3" fillId="0" borderId="3" xfId="1" applyFont="1" applyBorder="1" applyAlignment="1"/>
    <xf numFmtId="0" fontId="3" fillId="0" borderId="2" xfId="0" applyFont="1" applyBorder="1" applyAlignment="1"/>
    <xf numFmtId="164" fontId="2" fillId="0" borderId="25" xfId="1" applyNumberFormat="1" applyFont="1" applyBorder="1" applyAlignment="1"/>
    <xf numFmtId="43" fontId="0" fillId="0" borderId="0" xfId="0" applyNumberFormat="1"/>
    <xf numFmtId="0" fontId="3" fillId="0" borderId="29" xfId="0" applyFont="1" applyBorder="1" applyAlignment="1"/>
    <xf numFmtId="0" fontId="6" fillId="0" borderId="0" xfId="0" applyFont="1" applyBorder="1"/>
    <xf numFmtId="43" fontId="2" fillId="0" borderId="0" xfId="0" applyNumberFormat="1" applyFont="1" applyBorder="1"/>
    <xf numFmtId="0" fontId="2" fillId="0" borderId="13" xfId="0" applyFont="1" applyBorder="1" applyAlignment="1">
      <alignment horizontal="left"/>
    </xf>
    <xf numFmtId="0" fontId="2" fillId="0" borderId="11" xfId="0" applyFont="1" applyBorder="1" applyAlignment="1">
      <alignment horizontal="center"/>
    </xf>
    <xf numFmtId="164" fontId="2" fillId="0" borderId="12" xfId="1" applyNumberFormat="1" applyFont="1" applyBorder="1" applyAlignment="1"/>
    <xf numFmtId="0" fontId="3" fillId="0" borderId="30" xfId="0" applyFont="1" applyBorder="1" applyAlignment="1"/>
    <xf numFmtId="43" fontId="3" fillId="0" borderId="30" xfId="1" applyFont="1" applyBorder="1" applyAlignment="1"/>
    <xf numFmtId="43" fontId="2" fillId="0" borderId="31" xfId="1" applyNumberFormat="1" applyFont="1" applyBorder="1" applyAlignment="1"/>
    <xf numFmtId="43" fontId="2" fillId="0" borderId="32" xfId="1" applyNumberFormat="1" applyFont="1" applyBorder="1" applyAlignment="1"/>
    <xf numFmtId="14" fontId="0" fillId="0" borderId="0" xfId="0" applyNumberFormat="1"/>
    <xf numFmtId="0" fontId="2" fillId="0" borderId="2" xfId="0" applyFont="1" applyBorder="1" applyAlignment="1">
      <alignment horizontal="left"/>
    </xf>
    <xf numFmtId="9" fontId="12" fillId="0" borderId="3" xfId="14" applyFont="1" applyBorder="1" applyAlignment="1">
      <alignment horizontal="center"/>
    </xf>
    <xf numFmtId="43" fontId="2" fillId="0" borderId="14" xfId="1" applyNumberFormat="1" applyFont="1" applyBorder="1" applyAlignment="1"/>
    <xf numFmtId="164" fontId="3" fillId="0" borderId="14" xfId="1" applyNumberFormat="1" applyFont="1" applyBorder="1"/>
    <xf numFmtId="164" fontId="3" fillId="0" borderId="4" xfId="1" applyNumberFormat="1" applyFont="1" applyBorder="1" applyAlignment="1">
      <alignment horizontal="right"/>
    </xf>
    <xf numFmtId="43" fontId="2" fillId="0" borderId="14" xfId="1" applyFont="1" applyBorder="1" applyAlignment="1"/>
    <xf numFmtId="0" fontId="0" fillId="0" borderId="33" xfId="0" applyBorder="1"/>
    <xf numFmtId="164" fontId="3" fillId="0" borderId="6" xfId="1" applyNumberFormat="1" applyFont="1" applyBorder="1" applyAlignment="1">
      <alignment horizontal="center"/>
    </xf>
    <xf numFmtId="9" fontId="12" fillId="2" borderId="3" xfId="14" applyFont="1" applyFill="1" applyBorder="1" applyAlignment="1">
      <alignment horizontal="center"/>
    </xf>
    <xf numFmtId="0" fontId="2" fillId="2" borderId="0" xfId="0" applyFont="1" applyFill="1"/>
    <xf numFmtId="43" fontId="3" fillId="2" borderId="4" xfId="1" applyFont="1" applyFill="1" applyBorder="1" applyAlignment="1"/>
    <xf numFmtId="164" fontId="3" fillId="2" borderId="4" xfId="1" applyNumberFormat="1" applyFont="1" applyFill="1" applyBorder="1" applyAlignment="1"/>
    <xf numFmtId="10" fontId="3" fillId="2" borderId="4" xfId="14" applyNumberFormat="1" applyFont="1" applyFill="1" applyBorder="1" applyAlignment="1"/>
    <xf numFmtId="164" fontId="3" fillId="2" borderId="3" xfId="1" applyNumberFormat="1" applyFont="1" applyFill="1" applyBorder="1" applyAlignment="1">
      <alignment horizontal="center"/>
    </xf>
    <xf numFmtId="43" fontId="3" fillId="2" borderId="3" xfId="1" applyFont="1" applyFill="1" applyBorder="1" applyAlignment="1">
      <alignment horizontal="center"/>
    </xf>
    <xf numFmtId="0" fontId="3" fillId="0" borderId="22" xfId="0" applyFont="1" applyBorder="1" applyAlignment="1">
      <alignment horizontal="left"/>
    </xf>
    <xf numFmtId="0" fontId="0" fillId="2" borderId="0" xfId="0" applyFill="1"/>
    <xf numFmtId="0" fontId="0" fillId="0" borderId="34" xfId="0" applyBorder="1"/>
    <xf numFmtId="0" fontId="9" fillId="0" borderId="35" xfId="0" applyFont="1" applyBorder="1" applyAlignment="1">
      <alignment horizontal="center"/>
    </xf>
    <xf numFmtId="0" fontId="9" fillId="0" borderId="36" xfId="0" applyFont="1" applyBorder="1" applyAlignment="1">
      <alignment horizontal="center"/>
    </xf>
    <xf numFmtId="43" fontId="9" fillId="0" borderId="36" xfId="1" applyFont="1" applyBorder="1" applyAlignment="1">
      <alignment horizontal="center"/>
    </xf>
    <xf numFmtId="43" fontId="9" fillId="0" borderId="37" xfId="1" applyFont="1" applyBorder="1" applyAlignment="1">
      <alignment horizontal="center"/>
    </xf>
    <xf numFmtId="0" fontId="4" fillId="0" borderId="38" xfId="0" applyFont="1" applyBorder="1" applyAlignment="1">
      <alignment horizontal="center"/>
    </xf>
    <xf numFmtId="0" fontId="2" fillId="0" borderId="39" xfId="0" applyFont="1" applyBorder="1" applyAlignment="1">
      <alignment horizontal="center"/>
    </xf>
    <xf numFmtId="0" fontId="3" fillId="0" borderId="40" xfId="0" applyFont="1" applyBorder="1" applyAlignment="1">
      <alignment horizontal="center"/>
    </xf>
    <xf numFmtId="0" fontId="2" fillId="0" borderId="41" xfId="0" applyFont="1" applyBorder="1" applyAlignment="1">
      <alignment horizontal="center"/>
    </xf>
    <xf numFmtId="43" fontId="3" fillId="0" borderId="41" xfId="1" applyFont="1" applyBorder="1" applyAlignment="1">
      <alignment horizontal="center"/>
    </xf>
    <xf numFmtId="43" fontId="3" fillId="0" borderId="42" xfId="1" applyFont="1" applyBorder="1" applyAlignment="1">
      <alignment horizontal="center"/>
    </xf>
    <xf numFmtId="0" fontId="4" fillId="0" borderId="43" xfId="0" applyFont="1" applyBorder="1" applyAlignment="1">
      <alignment horizontal="center"/>
    </xf>
    <xf numFmtId="0" fontId="3" fillId="0" borderId="44" xfId="0" applyFont="1" applyBorder="1" applyAlignment="1">
      <alignment horizontal="center"/>
    </xf>
    <xf numFmtId="0" fontId="2" fillId="0" borderId="45" xfId="0" applyFont="1" applyBorder="1" applyAlignment="1"/>
    <xf numFmtId="0" fontId="10" fillId="2" borderId="0" xfId="0" applyFont="1" applyFill="1"/>
    <xf numFmtId="0" fontId="2" fillId="0" borderId="0" xfId="0" applyFont="1" applyFill="1"/>
    <xf numFmtId="0" fontId="4" fillId="3" borderId="7" xfId="0" applyFont="1" applyFill="1" applyBorder="1" applyAlignment="1">
      <alignment horizontal="center"/>
    </xf>
    <xf numFmtId="0" fontId="4" fillId="3" borderId="3" xfId="0" applyFont="1" applyFill="1" applyBorder="1" applyAlignment="1">
      <alignment horizontal="center"/>
    </xf>
    <xf numFmtId="0" fontId="4" fillId="4" borderId="7" xfId="0" applyFont="1" applyFill="1" applyBorder="1" applyAlignment="1">
      <alignment horizontal="center"/>
    </xf>
    <xf numFmtId="0" fontId="4" fillId="4" borderId="3" xfId="0" applyFont="1" applyFill="1" applyBorder="1" applyAlignment="1">
      <alignment horizontal="center"/>
    </xf>
    <xf numFmtId="0" fontId="3" fillId="5" borderId="4" xfId="0" applyFont="1" applyFill="1" applyBorder="1" applyAlignment="1"/>
    <xf numFmtId="164" fontId="0" fillId="5" borderId="14" xfId="1" applyNumberFormat="1" applyFont="1" applyFill="1" applyBorder="1"/>
    <xf numFmtId="43" fontId="2" fillId="5" borderId="14" xfId="1" applyNumberFormat="1" applyFont="1" applyFill="1" applyBorder="1" applyAlignment="1"/>
    <xf numFmtId="43" fontId="0" fillId="4" borderId="46" xfId="1" applyFont="1" applyFill="1" applyBorder="1"/>
    <xf numFmtId="43" fontId="0" fillId="4" borderId="47" xfId="1" applyFont="1" applyFill="1" applyBorder="1"/>
    <xf numFmtId="0" fontId="0" fillId="6" borderId="46" xfId="0" applyFill="1" applyBorder="1"/>
    <xf numFmtId="0" fontId="0" fillId="6" borderId="47" xfId="0" applyFill="1" applyBorder="1"/>
    <xf numFmtId="164" fontId="0" fillId="0" borderId="14" xfId="1" applyNumberFormat="1" applyFont="1" applyBorder="1" applyProtection="1"/>
    <xf numFmtId="0" fontId="3" fillId="0" borderId="4" xfId="0" applyFont="1" applyBorder="1" applyAlignment="1">
      <alignment horizontal="center"/>
    </xf>
    <xf numFmtId="0" fontId="15" fillId="0" borderId="10" xfId="0" applyFont="1" applyBorder="1" applyAlignment="1">
      <alignment wrapText="1"/>
    </xf>
    <xf numFmtId="164" fontId="4" fillId="4" borderId="7" xfId="1" applyNumberFormat="1" applyFont="1" applyFill="1" applyBorder="1" applyAlignment="1">
      <alignment horizontal="center"/>
    </xf>
    <xf numFmtId="164" fontId="4" fillId="4" borderId="38" xfId="1" applyNumberFormat="1" applyFont="1" applyFill="1" applyBorder="1" applyAlignment="1">
      <alignment horizontal="center"/>
    </xf>
    <xf numFmtId="0" fontId="4" fillId="4" borderId="43" xfId="0" applyFont="1" applyFill="1" applyBorder="1" applyAlignment="1">
      <alignment horizontal="center"/>
    </xf>
    <xf numFmtId="164" fontId="4" fillId="3" borderId="7" xfId="1" applyNumberFormat="1" applyFont="1" applyFill="1" applyBorder="1" applyAlignment="1">
      <alignment horizontal="center"/>
    </xf>
    <xf numFmtId="164" fontId="4" fillId="3" borderId="38" xfId="1" applyNumberFormat="1" applyFont="1" applyFill="1" applyBorder="1" applyAlignment="1">
      <alignment horizontal="center"/>
    </xf>
    <xf numFmtId="0" fontId="4" fillId="3" borderId="43" xfId="0" applyFont="1" applyFill="1" applyBorder="1" applyAlignment="1">
      <alignment horizontal="center"/>
    </xf>
    <xf numFmtId="0" fontId="2" fillId="0" borderId="38" xfId="0" applyFont="1" applyBorder="1" applyAlignment="1">
      <alignment horizontal="center"/>
    </xf>
    <xf numFmtId="0" fontId="2" fillId="0" borderId="50" xfId="0" applyFont="1" applyBorder="1" applyAlignment="1">
      <alignment horizontal="center"/>
    </xf>
    <xf numFmtId="0" fontId="2" fillId="0" borderId="13" xfId="0" applyFont="1" applyBorder="1"/>
    <xf numFmtId="0" fontId="2" fillId="0" borderId="24" xfId="0" applyFont="1" applyBorder="1"/>
    <xf numFmtId="0" fontId="2" fillId="0" borderId="51" xfId="0" applyFont="1" applyBorder="1"/>
    <xf numFmtId="0" fontId="0" fillId="0" borderId="24" xfId="0" applyBorder="1"/>
    <xf numFmtId="0" fontId="0" fillId="0" borderId="52" xfId="0" applyBorder="1"/>
    <xf numFmtId="0" fontId="0" fillId="0" borderId="30" xfId="0" applyBorder="1"/>
    <xf numFmtId="0" fontId="2" fillId="0" borderId="31" xfId="0" applyFont="1" applyBorder="1" applyAlignment="1">
      <alignment horizontal="right"/>
    </xf>
    <xf numFmtId="43" fontId="0" fillId="0" borderId="16" xfId="1" applyFont="1" applyBorder="1"/>
    <xf numFmtId="0" fontId="2" fillId="0" borderId="45" xfId="0" applyFont="1" applyBorder="1" applyAlignment="1">
      <alignment horizontal="center"/>
    </xf>
    <xf numFmtId="164" fontId="0" fillId="0" borderId="48" xfId="1" applyNumberFormat="1" applyFont="1" applyBorder="1"/>
    <xf numFmtId="43" fontId="0" fillId="0" borderId="53" xfId="1" applyFont="1" applyBorder="1"/>
    <xf numFmtId="164" fontId="0" fillId="0" borderId="54" xfId="1" applyNumberFormat="1" applyFont="1" applyBorder="1"/>
    <xf numFmtId="164" fontId="0" fillId="0" borderId="25" xfId="1" applyNumberFormat="1" applyFont="1" applyBorder="1"/>
    <xf numFmtId="43" fontId="0" fillId="0" borderId="32" xfId="1" applyFont="1" applyBorder="1"/>
    <xf numFmtId="9" fontId="12" fillId="0" borderId="56" xfId="14" applyFont="1" applyBorder="1" applyAlignment="1">
      <alignment horizontal="center"/>
    </xf>
    <xf numFmtId="164" fontId="3" fillId="0" borderId="48" xfId="1" applyNumberFormat="1" applyFont="1" applyBorder="1" applyAlignment="1"/>
    <xf numFmtId="164" fontId="3" fillId="2" borderId="48" xfId="1" applyNumberFormat="1" applyFont="1" applyFill="1" applyBorder="1" applyAlignment="1"/>
    <xf numFmtId="164" fontId="3" fillId="0" borderId="5" xfId="1" applyNumberFormat="1" applyFont="1" applyBorder="1" applyAlignment="1">
      <alignment horizontal="center"/>
    </xf>
    <xf numFmtId="0" fontId="4" fillId="9" borderId="18" xfId="0" applyFont="1" applyFill="1" applyBorder="1" applyAlignment="1">
      <alignment horizontal="center"/>
    </xf>
    <xf numFmtId="0" fontId="4" fillId="9" borderId="56" xfId="0" applyFont="1" applyFill="1" applyBorder="1" applyAlignment="1">
      <alignment horizontal="center"/>
    </xf>
    <xf numFmtId="0" fontId="4" fillId="10" borderId="18" xfId="0" applyFont="1" applyFill="1" applyBorder="1" applyAlignment="1">
      <alignment horizontal="center"/>
    </xf>
    <xf numFmtId="0" fontId="4" fillId="10" borderId="56" xfId="0" applyFont="1" applyFill="1" applyBorder="1" applyAlignment="1">
      <alignment horizontal="center"/>
    </xf>
    <xf numFmtId="0" fontId="2" fillId="9" borderId="49" xfId="0" applyFont="1" applyFill="1" applyBorder="1" applyAlignment="1">
      <alignment horizontal="center"/>
    </xf>
    <xf numFmtId="0" fontId="2" fillId="9" borderId="50" xfId="0" applyFont="1" applyFill="1" applyBorder="1" applyAlignment="1">
      <alignment horizontal="center" wrapText="1"/>
    </xf>
    <xf numFmtId="0" fontId="2" fillId="3" borderId="37" xfId="0" applyFont="1" applyFill="1" applyBorder="1" applyAlignment="1">
      <alignment horizontal="center"/>
    </xf>
    <xf numFmtId="0" fontId="2" fillId="3" borderId="2" xfId="0" applyFont="1" applyFill="1" applyBorder="1" applyAlignment="1">
      <alignment horizontal="center" wrapText="1"/>
    </xf>
    <xf numFmtId="0" fontId="3" fillId="0" borderId="0" xfId="0" applyFont="1"/>
    <xf numFmtId="0" fontId="2" fillId="0" borderId="1" xfId="0" applyFont="1" applyBorder="1" applyAlignment="1">
      <alignment horizontal="left"/>
    </xf>
    <xf numFmtId="0" fontId="4" fillId="11" borderId="18" xfId="0" applyFont="1" applyFill="1" applyBorder="1" applyAlignment="1">
      <alignment horizontal="center"/>
    </xf>
    <xf numFmtId="0" fontId="4" fillId="11" borderId="56" xfId="0" applyFont="1" applyFill="1" applyBorder="1" applyAlignment="1">
      <alignment horizontal="center"/>
    </xf>
    <xf numFmtId="0" fontId="4" fillId="9" borderId="38" xfId="0" applyFont="1" applyFill="1" applyBorder="1" applyAlignment="1">
      <alignment horizontal="center"/>
    </xf>
    <xf numFmtId="0" fontId="4" fillId="10" borderId="38" xfId="0" applyFont="1" applyFill="1" applyBorder="1" applyAlignment="1">
      <alignment horizontal="center"/>
    </xf>
    <xf numFmtId="0" fontId="4" fillId="11" borderId="38" xfId="0" applyFont="1" applyFill="1" applyBorder="1" applyAlignment="1">
      <alignment horizontal="center"/>
    </xf>
    <xf numFmtId="0" fontId="4" fillId="9" borderId="43" xfId="0" applyFont="1" applyFill="1" applyBorder="1" applyAlignment="1">
      <alignment horizontal="center"/>
    </xf>
    <xf numFmtId="0" fontId="4" fillId="10" borderId="43" xfId="0" applyFont="1" applyFill="1" applyBorder="1" applyAlignment="1">
      <alignment horizontal="center"/>
    </xf>
    <xf numFmtId="0" fontId="4" fillId="11" borderId="43" xfId="0" applyFont="1" applyFill="1" applyBorder="1" applyAlignment="1">
      <alignment horizontal="center"/>
    </xf>
    <xf numFmtId="0" fontId="2" fillId="11" borderId="49" xfId="0" applyFont="1" applyFill="1" applyBorder="1" applyAlignment="1">
      <alignment horizontal="center"/>
    </xf>
    <xf numFmtId="0" fontId="2" fillId="11" borderId="50" xfId="0" applyFont="1" applyFill="1" applyBorder="1" applyAlignment="1">
      <alignment horizontal="center" wrapText="1"/>
    </xf>
    <xf numFmtId="9" fontId="12" fillId="0" borderId="4" xfId="14" applyFont="1" applyBorder="1" applyAlignment="1">
      <alignment horizontal="center"/>
    </xf>
    <xf numFmtId="164" fontId="3" fillId="0" borderId="4" xfId="1" applyNumberFormat="1" applyFont="1" applyBorder="1" applyAlignment="1">
      <alignment horizontal="center"/>
    </xf>
    <xf numFmtId="43" fontId="2" fillId="0" borderId="17" xfId="1" applyNumberFormat="1" applyFont="1" applyBorder="1" applyAlignment="1"/>
    <xf numFmtId="164" fontId="0" fillId="0" borderId="5" xfId="1" applyNumberFormat="1" applyFont="1" applyBorder="1"/>
    <xf numFmtId="0" fontId="0" fillId="0" borderId="21" xfId="0" applyBorder="1"/>
    <xf numFmtId="43" fontId="0" fillId="0" borderId="17" xfId="1" applyFont="1" applyBorder="1"/>
    <xf numFmtId="0" fontId="7" fillId="0" borderId="0" xfId="0" applyFont="1" applyBorder="1"/>
    <xf numFmtId="43" fontId="9" fillId="0" borderId="0" xfId="1" applyFont="1" applyBorder="1"/>
    <xf numFmtId="4" fontId="8" fillId="0" borderId="0" xfId="0" applyNumberFormat="1" applyFont="1" applyBorder="1" applyAlignment="1"/>
    <xf numFmtId="0" fontId="0" fillId="0" borderId="57" xfId="0" applyBorder="1"/>
    <xf numFmtId="0" fontId="2" fillId="2" borderId="0" xfId="0" applyFont="1" applyFill="1" applyProtection="1"/>
    <xf numFmtId="0" fontId="4" fillId="4" borderId="3" xfId="0" applyFont="1" applyFill="1" applyBorder="1" applyAlignment="1">
      <alignment horizontal="center" wrapText="1"/>
    </xf>
    <xf numFmtId="0" fontId="4" fillId="3" borderId="3" xfId="0" applyFont="1" applyFill="1" applyBorder="1" applyAlignment="1">
      <alignment horizontal="center" wrapText="1"/>
    </xf>
    <xf numFmtId="0" fontId="4" fillId="0" borderId="7" xfId="0" applyFont="1" applyBorder="1" applyAlignment="1">
      <alignment horizontal="center" wrapText="1"/>
    </xf>
    <xf numFmtId="0" fontId="4" fillId="9" borderId="3" xfId="0" applyFont="1" applyFill="1" applyBorder="1" applyAlignment="1">
      <alignment horizontal="center" wrapText="1"/>
    </xf>
    <xf numFmtId="0" fontId="4" fillId="10" borderId="18" xfId="0" applyFont="1" applyFill="1" applyBorder="1" applyAlignment="1">
      <alignment horizontal="center" wrapText="1"/>
    </xf>
    <xf numFmtId="0" fontId="4" fillId="11" borderId="3" xfId="0" applyFont="1" applyFill="1" applyBorder="1" applyAlignment="1">
      <alignment horizontal="center" wrapText="1"/>
    </xf>
    <xf numFmtId="0" fontId="7" fillId="0" borderId="11" xfId="0" applyFont="1" applyBorder="1"/>
    <xf numFmtId="4" fontId="8" fillId="0" borderId="12" xfId="0" applyNumberFormat="1" applyFont="1" applyBorder="1" applyAlignment="1"/>
    <xf numFmtId="0" fontId="24" fillId="0" borderId="0" xfId="0" applyFont="1"/>
    <xf numFmtId="0" fontId="4" fillId="4" borderId="7" xfId="0" applyFont="1" applyFill="1" applyBorder="1" applyAlignment="1">
      <alignment horizontal="center" wrapText="1"/>
    </xf>
    <xf numFmtId="0" fontId="25" fillId="0" borderId="22" xfId="0" applyFont="1" applyBorder="1" applyAlignment="1">
      <alignment horizontal="left"/>
    </xf>
    <xf numFmtId="0" fontId="25" fillId="0" borderId="2" xfId="0" applyFont="1" applyBorder="1" applyAlignment="1">
      <alignment horizontal="left"/>
    </xf>
    <xf numFmtId="43" fontId="26" fillId="0" borderId="3" xfId="1" applyFont="1" applyBorder="1" applyAlignment="1">
      <alignment horizontal="center"/>
    </xf>
    <xf numFmtId="43" fontId="25" fillId="0" borderId="3" xfId="1" applyFont="1" applyBorder="1" applyAlignment="1">
      <alignment horizontal="center"/>
    </xf>
    <xf numFmtId="0" fontId="27" fillId="0" borderId="3" xfId="0" applyFont="1" applyBorder="1" applyAlignment="1">
      <alignment horizontal="center"/>
    </xf>
    <xf numFmtId="0" fontId="24" fillId="0" borderId="0" xfId="13" applyFont="1"/>
    <xf numFmtId="0" fontId="4" fillId="0" borderId="56" xfId="0" applyFont="1" applyBorder="1" applyAlignment="1">
      <alignment horizontal="center"/>
    </xf>
    <xf numFmtId="164" fontId="0" fillId="0" borderId="14" xfId="3" applyNumberFormat="1" applyFont="1" applyBorder="1"/>
    <xf numFmtId="164" fontId="0" fillId="0" borderId="0" xfId="0" applyNumberFormat="1"/>
    <xf numFmtId="0" fontId="2" fillId="0" borderId="24" xfId="0" applyFont="1" applyBorder="1" applyAlignment="1">
      <alignment horizontal="left"/>
    </xf>
    <xf numFmtId="0" fontId="4" fillId="0" borderId="18" xfId="0" applyFont="1" applyBorder="1" applyAlignment="1">
      <alignment horizontal="center"/>
    </xf>
    <xf numFmtId="0" fontId="0" fillId="12" borderId="4" xfId="0" applyFill="1" applyBorder="1"/>
    <xf numFmtId="0" fontId="0" fillId="12" borderId="6" xfId="0" applyFill="1" applyBorder="1"/>
    <xf numFmtId="0" fontId="0" fillId="12" borderId="14" xfId="0" applyFill="1" applyBorder="1"/>
    <xf numFmtId="0" fontId="0" fillId="12" borderId="25" xfId="0" applyFill="1" applyBorder="1"/>
    <xf numFmtId="0" fontId="2" fillId="12" borderId="24" xfId="0" applyFont="1" applyFill="1" applyBorder="1"/>
    <xf numFmtId="0" fontId="0" fillId="12" borderId="5" xfId="0" applyFill="1" applyBorder="1"/>
    <xf numFmtId="0" fontId="2" fillId="12" borderId="11" xfId="0" applyFont="1" applyFill="1" applyBorder="1"/>
    <xf numFmtId="0" fontId="0" fillId="12" borderId="0" xfId="0" applyFill="1" applyBorder="1"/>
    <xf numFmtId="0" fontId="2" fillId="10" borderId="24" xfId="0" applyFont="1" applyFill="1" applyBorder="1"/>
    <xf numFmtId="0" fontId="0" fillId="10" borderId="5" xfId="0" applyFill="1" applyBorder="1"/>
    <xf numFmtId="0" fontId="0" fillId="10" borderId="6" xfId="0" applyFill="1" applyBorder="1"/>
    <xf numFmtId="0" fontId="2" fillId="10" borderId="2" xfId="0" applyFont="1" applyFill="1" applyBorder="1" applyAlignment="1">
      <alignment horizontal="right" wrapText="1"/>
    </xf>
    <xf numFmtId="0" fontId="3" fillId="0" borderId="0" xfId="12"/>
    <xf numFmtId="0" fontId="2" fillId="0" borderId="0" xfId="12" applyFont="1"/>
    <xf numFmtId="0" fontId="4" fillId="8" borderId="56" xfId="0" applyFont="1" applyFill="1" applyBorder="1" applyAlignment="1">
      <alignment horizontal="center"/>
    </xf>
    <xf numFmtId="0" fontId="4" fillId="8" borderId="56" xfId="0" applyFont="1" applyFill="1" applyBorder="1" applyAlignment="1">
      <alignment horizontal="center" wrapText="1"/>
    </xf>
    <xf numFmtId="0" fontId="2" fillId="0" borderId="52" xfId="12" applyFont="1" applyBorder="1" applyAlignment="1">
      <alignment horizontal="left"/>
    </xf>
    <xf numFmtId="0" fontId="4" fillId="0" borderId="18" xfId="0" applyFont="1" applyBorder="1" applyAlignment="1">
      <alignment horizontal="center" wrapText="1"/>
    </xf>
    <xf numFmtId="0" fontId="4" fillId="8" borderId="18" xfId="0" applyFont="1" applyFill="1" applyBorder="1" applyAlignment="1">
      <alignment horizontal="center"/>
    </xf>
    <xf numFmtId="0" fontId="8" fillId="0" borderId="12" xfId="12" applyFont="1" applyBorder="1" applyAlignment="1">
      <alignment horizontal="center"/>
    </xf>
    <xf numFmtId="0" fontId="8" fillId="0" borderId="0" xfId="12" applyFont="1" applyBorder="1" applyAlignment="1">
      <alignment horizontal="center"/>
    </xf>
    <xf numFmtId="0" fontId="8" fillId="0" borderId="11" xfId="12" applyFont="1" applyBorder="1" applyAlignment="1">
      <alignment horizontal="center"/>
    </xf>
    <xf numFmtId="43" fontId="3" fillId="0" borderId="4" xfId="3" applyFont="1" applyBorder="1" applyAlignment="1"/>
    <xf numFmtId="164" fontId="3" fillId="0" borderId="4" xfId="3" applyNumberFormat="1" applyFont="1" applyBorder="1" applyAlignment="1"/>
    <xf numFmtId="43" fontId="3" fillId="0" borderId="4" xfId="3" applyFont="1" applyBorder="1" applyAlignment="1">
      <alignment horizontal="center"/>
    </xf>
    <xf numFmtId="43" fontId="3" fillId="0" borderId="3" xfId="3" applyFont="1" applyBorder="1" applyAlignment="1">
      <alignment horizontal="center"/>
    </xf>
    <xf numFmtId="43" fontId="3" fillId="0" borderId="7" xfId="3" applyFont="1" applyBorder="1" applyAlignment="1">
      <alignment horizontal="center"/>
    </xf>
    <xf numFmtId="43" fontId="8" fillId="0" borderId="7" xfId="3" applyFont="1" applyBorder="1" applyAlignment="1">
      <alignment horizontal="center"/>
    </xf>
    <xf numFmtId="43" fontId="3" fillId="0" borderId="5" xfId="3" applyFont="1" applyBorder="1" applyAlignment="1"/>
    <xf numFmtId="164" fontId="3" fillId="0" borderId="5" xfId="3" applyNumberFormat="1" applyFont="1" applyBorder="1" applyAlignment="1"/>
    <xf numFmtId="43" fontId="2" fillId="0" borderId="14" xfId="3" applyNumberFormat="1" applyFont="1" applyBorder="1" applyAlignment="1"/>
    <xf numFmtId="43" fontId="3" fillId="2" borderId="4" xfId="3" applyFont="1" applyFill="1" applyBorder="1" applyAlignment="1"/>
    <xf numFmtId="164" fontId="3" fillId="2" borderId="4" xfId="3" applyNumberFormat="1" applyFont="1" applyFill="1" applyBorder="1" applyAlignment="1"/>
    <xf numFmtId="10" fontId="3" fillId="2" borderId="4" xfId="16" applyNumberFormat="1" applyFont="1" applyFill="1" applyBorder="1" applyAlignment="1"/>
    <xf numFmtId="164" fontId="4" fillId="4" borderId="7" xfId="3" applyNumberFormat="1" applyFont="1" applyFill="1" applyBorder="1" applyAlignment="1">
      <alignment horizontal="center"/>
    </xf>
    <xf numFmtId="9" fontId="12" fillId="0" borderId="56" xfId="16" applyFont="1" applyBorder="1" applyAlignment="1">
      <alignment horizontal="center"/>
    </xf>
    <xf numFmtId="164" fontId="3" fillId="0" borderId="48" xfId="3" applyNumberFormat="1" applyFont="1" applyBorder="1" applyAlignment="1"/>
    <xf numFmtId="43" fontId="4" fillId="3" borderId="7" xfId="3" applyFont="1" applyFill="1" applyBorder="1" applyAlignment="1">
      <alignment horizontal="center" wrapText="1"/>
    </xf>
    <xf numFmtId="43" fontId="4" fillId="3" borderId="3" xfId="3" applyFont="1" applyFill="1" applyBorder="1" applyAlignment="1">
      <alignment horizontal="center" wrapText="1"/>
    </xf>
    <xf numFmtId="43" fontId="4" fillId="7" borderId="7" xfId="3" applyFont="1" applyFill="1" applyBorder="1" applyAlignment="1">
      <alignment horizontal="center" wrapText="1"/>
    </xf>
    <xf numFmtId="43" fontId="4" fillId="7" borderId="3" xfId="3" applyFont="1" applyFill="1" applyBorder="1" applyAlignment="1">
      <alignment horizontal="center" wrapText="1"/>
    </xf>
    <xf numFmtId="43" fontId="2" fillId="0" borderId="25" xfId="3" applyNumberFormat="1" applyFont="1" applyFill="1" applyBorder="1" applyAlignment="1"/>
    <xf numFmtId="43" fontId="4" fillId="0" borderId="3" xfId="3" applyFont="1" applyBorder="1" applyAlignment="1">
      <alignment horizontal="center"/>
    </xf>
    <xf numFmtId="43" fontId="4" fillId="0" borderId="7" xfId="3" applyFont="1" applyBorder="1" applyAlignment="1">
      <alignment horizontal="center"/>
    </xf>
    <xf numFmtId="0" fontId="22" fillId="0" borderId="4" xfId="12" applyFont="1" applyBorder="1" applyAlignment="1"/>
    <xf numFmtId="0" fontId="3" fillId="0" borderId="4" xfId="12" applyFont="1" applyBorder="1" applyAlignment="1"/>
    <xf numFmtId="0" fontId="3" fillId="0" borderId="4" xfId="12" applyFont="1" applyFill="1" applyBorder="1" applyAlignment="1"/>
    <xf numFmtId="0" fontId="3" fillId="0" borderId="13" xfId="12" applyFont="1" applyBorder="1" applyAlignment="1">
      <alignment horizontal="center"/>
    </xf>
    <xf numFmtId="0" fontId="13" fillId="0" borderId="4" xfId="12" applyFont="1" applyBorder="1" applyAlignment="1"/>
    <xf numFmtId="0" fontId="0" fillId="12" borderId="48" xfId="0" applyFill="1" applyBorder="1"/>
    <xf numFmtId="164" fontId="23" fillId="12" borderId="4" xfId="1" applyNumberFormat="1" applyFont="1" applyFill="1" applyBorder="1"/>
    <xf numFmtId="164" fontId="23" fillId="12" borderId="48" xfId="1" applyNumberFormat="1" applyFont="1" applyFill="1" applyBorder="1"/>
    <xf numFmtId="164" fontId="23" fillId="12" borderId="5" xfId="1" applyNumberFormat="1" applyFont="1" applyFill="1" applyBorder="1"/>
    <xf numFmtId="164" fontId="23" fillId="12" borderId="14" xfId="1" applyNumberFormat="1" applyFont="1" applyFill="1" applyBorder="1"/>
    <xf numFmtId="164" fontId="23" fillId="12" borderId="25" xfId="1" applyNumberFormat="1" applyFont="1" applyFill="1" applyBorder="1"/>
    <xf numFmtId="0" fontId="0" fillId="0" borderId="6" xfId="0" applyBorder="1" applyAlignment="1">
      <alignment horizontal="right"/>
    </xf>
    <xf numFmtId="0" fontId="2" fillId="10" borderId="6" xfId="0" applyFont="1" applyFill="1" applyBorder="1" applyAlignment="1">
      <alignment horizontal="right" wrapText="1"/>
    </xf>
    <xf numFmtId="9" fontId="28" fillId="2" borderId="3" xfId="14" applyFont="1" applyFill="1" applyBorder="1" applyAlignment="1">
      <alignment horizontal="center"/>
    </xf>
    <xf numFmtId="9" fontId="28" fillId="0" borderId="3" xfId="14" applyFont="1" applyBorder="1" applyAlignment="1">
      <alignment horizontal="center"/>
    </xf>
    <xf numFmtId="0" fontId="3" fillId="0" borderId="0" xfId="12" applyBorder="1"/>
    <xf numFmtId="0" fontId="3" fillId="0" borderId="34" xfId="12" applyBorder="1"/>
    <xf numFmtId="43" fontId="2" fillId="0" borderId="58" xfId="0" applyNumberFormat="1" applyFont="1" applyBorder="1"/>
    <xf numFmtId="43" fontId="2" fillId="0" borderId="59" xfId="0" applyNumberFormat="1" applyFont="1" applyBorder="1"/>
    <xf numFmtId="0" fontId="0" fillId="0" borderId="0" xfId="0"/>
    <xf numFmtId="0" fontId="0" fillId="0" borderId="0" xfId="0" applyBorder="1"/>
    <xf numFmtId="0" fontId="0" fillId="0" borderId="34" xfId="0" applyBorder="1"/>
    <xf numFmtId="0" fontId="3" fillId="0" borderId="4" xfId="0" applyFont="1" applyBorder="1" applyAlignment="1"/>
    <xf numFmtId="0" fontId="0" fillId="0" borderId="0" xfId="0"/>
    <xf numFmtId="0" fontId="2" fillId="2" borderId="0" xfId="0" applyFont="1" applyFill="1" applyBorder="1"/>
    <xf numFmtId="0" fontId="0" fillId="0" borderId="0" xfId="0"/>
    <xf numFmtId="0" fontId="2" fillId="0" borderId="0" xfId="0" applyFont="1"/>
    <xf numFmtId="0" fontId="0" fillId="0" borderId="0" xfId="0" applyBorder="1"/>
    <xf numFmtId="49" fontId="2" fillId="0" borderId="0" xfId="0" applyNumberFormat="1" applyFont="1"/>
    <xf numFmtId="0" fontId="0" fillId="0" borderId="0" xfId="0"/>
    <xf numFmtId="0" fontId="2" fillId="0" borderId="0" xfId="0" applyFont="1"/>
    <xf numFmtId="0" fontId="0" fillId="0" borderId="0" xfId="0" applyBorder="1"/>
    <xf numFmtId="0" fontId="3" fillId="0" borderId="0" xfId="0" applyFont="1" applyBorder="1"/>
    <xf numFmtId="0" fontId="2" fillId="0" borderId="0" xfId="0" applyFont="1" applyFill="1" applyBorder="1"/>
    <xf numFmtId="0" fontId="0" fillId="0" borderId="0" xfId="0"/>
    <xf numFmtId="0" fontId="30" fillId="0" borderId="0" xfId="0" applyFont="1" applyAlignment="1">
      <alignment vertical="center"/>
    </xf>
    <xf numFmtId="0" fontId="0" fillId="0" borderId="0" xfId="0"/>
    <xf numFmtId="0" fontId="2" fillId="0" borderId="0" xfId="0" applyFont="1"/>
    <xf numFmtId="0" fontId="0" fillId="0" borderId="0" xfId="0" applyBorder="1"/>
    <xf numFmtId="49" fontId="2" fillId="0" borderId="0" xfId="70" applyNumberFormat="1" applyFont="1"/>
    <xf numFmtId="0" fontId="31" fillId="0" borderId="0" xfId="70" applyFont="1" applyAlignment="1">
      <alignment vertical="center"/>
    </xf>
    <xf numFmtId="43" fontId="9" fillId="0" borderId="16" xfId="1" applyNumberFormat="1" applyFont="1" applyBorder="1"/>
    <xf numFmtId="43" fontId="0" fillId="0" borderId="0" xfId="1" applyNumberFormat="1" applyFont="1"/>
    <xf numFmtId="164" fontId="9" fillId="0" borderId="8" xfId="1" applyNumberFormat="1" applyFont="1" applyBorder="1"/>
    <xf numFmtId="164" fontId="0" fillId="0" borderId="0" xfId="1" applyNumberFormat="1" applyFont="1" applyBorder="1"/>
    <xf numFmtId="43" fontId="9" fillId="0" borderId="8" xfId="1" applyNumberFormat="1" applyFont="1" applyBorder="1"/>
    <xf numFmtId="43" fontId="9" fillId="0" borderId="4" xfId="1" applyNumberFormat="1" applyFont="1" applyBorder="1"/>
    <xf numFmtId="0" fontId="0" fillId="0" borderId="0" xfId="0"/>
    <xf numFmtId="49" fontId="2" fillId="0" borderId="0" xfId="78" applyNumberFormat="1" applyFont="1"/>
    <xf numFmtId="0" fontId="31" fillId="0" borderId="0" xfId="78" applyFont="1" applyAlignment="1">
      <alignment vertical="center"/>
    </xf>
    <xf numFmtId="0" fontId="1" fillId="0" borderId="0" xfId="78" applyFont="1"/>
    <xf numFmtId="0" fontId="29" fillId="0" borderId="0" xfId="78" applyFont="1" applyAlignment="1">
      <alignment vertical="center"/>
    </xf>
    <xf numFmtId="0" fontId="0" fillId="0" borderId="0" xfId="0"/>
    <xf numFmtId="164" fontId="0" fillId="0" borderId="0" xfId="1" applyNumberFormat="1" applyFont="1"/>
    <xf numFmtId="9" fontId="2" fillId="0" borderId="64" xfId="14" applyFont="1" applyBorder="1" applyAlignment="1">
      <alignment horizontal="center" vertical="top"/>
    </xf>
    <xf numFmtId="164" fontId="7" fillId="2" borderId="4" xfId="1" applyNumberFormat="1" applyFont="1" applyFill="1" applyBorder="1"/>
    <xf numFmtId="164" fontId="7" fillId="0" borderId="4" xfId="1" applyNumberFormat="1" applyFont="1" applyBorder="1"/>
    <xf numFmtId="164" fontId="7" fillId="0" borderId="16" xfId="1" applyNumberFormat="1" applyFont="1" applyBorder="1"/>
    <xf numFmtId="0" fontId="1" fillId="0" borderId="4" xfId="78" applyFont="1" applyBorder="1" applyAlignment="1"/>
    <xf numFmtId="0" fontId="1" fillId="0" borderId="0" xfId="78"/>
    <xf numFmtId="0" fontId="2" fillId="0" borderId="0" xfId="78" applyFont="1"/>
    <xf numFmtId="0" fontId="2" fillId="0" borderId="49" xfId="0" applyFont="1" applyBorder="1" applyAlignment="1">
      <alignment horizontal="center"/>
    </xf>
    <xf numFmtId="0" fontId="3" fillId="0" borderId="20" xfId="0" applyFont="1" applyBorder="1" applyAlignment="1">
      <alignment horizontal="center"/>
    </xf>
    <xf numFmtId="43" fontId="3" fillId="13" borderId="4" xfId="1" applyFont="1" applyFill="1" applyBorder="1" applyAlignment="1"/>
    <xf numFmtId="164" fontId="3" fillId="13" borderId="4" xfId="1" applyNumberFormat="1" applyFont="1" applyFill="1" applyBorder="1" applyAlignment="1"/>
    <xf numFmtId="0" fontId="3" fillId="13" borderId="4" xfId="0" applyFont="1" applyFill="1" applyBorder="1" applyAlignment="1"/>
    <xf numFmtId="0" fontId="2" fillId="13" borderId="4" xfId="0" applyFont="1" applyFill="1" applyBorder="1" applyAlignment="1"/>
    <xf numFmtId="0" fontId="3" fillId="13" borderId="4" xfId="12" applyFont="1" applyFill="1" applyBorder="1" applyAlignment="1"/>
    <xf numFmtId="0" fontId="13" fillId="13" borderId="4" xfId="12" applyFont="1" applyFill="1" applyBorder="1" applyAlignment="1"/>
    <xf numFmtId="0" fontId="2" fillId="0" borderId="36" xfId="0" applyFont="1" applyBorder="1" applyAlignment="1">
      <alignment horizontal="center"/>
    </xf>
    <xf numFmtId="0" fontId="2" fillId="0" borderId="15" xfId="0" applyFont="1" applyBorder="1" applyAlignment="1">
      <alignment horizontal="left"/>
    </xf>
    <xf numFmtId="0" fontId="3" fillId="0" borderId="16" xfId="0" applyFont="1" applyBorder="1" applyAlignment="1"/>
    <xf numFmtId="43" fontId="3" fillId="0" borderId="16" xfId="1" applyFont="1" applyBorder="1" applyAlignment="1"/>
    <xf numFmtId="164" fontId="3" fillId="0" borderId="16" xfId="1" applyNumberFormat="1" applyFont="1" applyBorder="1" applyAlignment="1"/>
    <xf numFmtId="43" fontId="2" fillId="0" borderId="17" xfId="1" applyFont="1" applyBorder="1" applyAlignment="1"/>
    <xf numFmtId="0" fontId="0" fillId="0" borderId="22" xfId="0" applyBorder="1"/>
    <xf numFmtId="0" fontId="2" fillId="0" borderId="45" xfId="0" applyFont="1" applyBorder="1" applyAlignment="1">
      <alignment horizontal="right"/>
    </xf>
    <xf numFmtId="0" fontId="2" fillId="0" borderId="2" xfId="0" applyFont="1" applyBorder="1" applyAlignment="1">
      <alignment horizontal="right" wrapText="1"/>
    </xf>
    <xf numFmtId="164" fontId="0" fillId="0" borderId="3" xfId="1" applyNumberFormat="1" applyFont="1" applyBorder="1"/>
    <xf numFmtId="164" fontId="0" fillId="0" borderId="56" xfId="1" applyNumberFormat="1" applyFont="1" applyBorder="1"/>
    <xf numFmtId="164" fontId="0" fillId="0" borderId="55" xfId="1" applyNumberFormat="1" applyFont="1" applyBorder="1"/>
    <xf numFmtId="164" fontId="0" fillId="0" borderId="45" xfId="1" applyNumberFormat="1" applyFont="1" applyBorder="1"/>
    <xf numFmtId="164" fontId="0" fillId="0" borderId="23" xfId="1" applyNumberFormat="1" applyFont="1" applyBorder="1"/>
    <xf numFmtId="164" fontId="0" fillId="0" borderId="50" xfId="1" applyNumberFormat="1" applyFont="1" applyBorder="1"/>
    <xf numFmtId="43" fontId="9" fillId="0" borderId="16" xfId="1" applyFont="1" applyBorder="1"/>
    <xf numFmtId="43" fontId="9" fillId="0" borderId="53" xfId="1" applyFont="1" applyBorder="1"/>
    <xf numFmtId="43" fontId="9" fillId="0" borderId="30" xfId="1" applyFont="1" applyBorder="1"/>
    <xf numFmtId="43" fontId="9" fillId="0" borderId="17" xfId="1" applyFont="1" applyBorder="1"/>
    <xf numFmtId="43" fontId="9" fillId="0" borderId="32" xfId="1" applyFont="1" applyBorder="1"/>
    <xf numFmtId="0" fontId="6" fillId="0" borderId="48" xfId="0" applyFont="1" applyBorder="1"/>
    <xf numFmtId="43" fontId="0" fillId="0" borderId="5" xfId="1" applyFont="1" applyBorder="1"/>
    <xf numFmtId="43" fontId="2" fillId="0" borderId="4" xfId="0" applyNumberFormat="1" applyFont="1" applyBorder="1"/>
    <xf numFmtId="0" fontId="1" fillId="0" borderId="0" xfId="0" applyFont="1"/>
    <xf numFmtId="164" fontId="0" fillId="0" borderId="6" xfId="1" applyNumberFormat="1" applyFont="1" applyBorder="1"/>
    <xf numFmtId="164" fontId="23" fillId="12" borderId="6" xfId="1" applyNumberFormat="1" applyFont="1" applyFill="1" applyBorder="1"/>
    <xf numFmtId="43" fontId="9" fillId="0" borderId="31" xfId="1" applyFont="1" applyBorder="1"/>
    <xf numFmtId="0" fontId="2" fillId="4" borderId="65" xfId="0" applyFont="1" applyFill="1" applyBorder="1" applyAlignment="1">
      <alignment horizontal="center"/>
    </xf>
    <xf numFmtId="0" fontId="2" fillId="4" borderId="66" xfId="0" applyFont="1" applyFill="1" applyBorder="1" applyAlignment="1">
      <alignment horizontal="center" wrapText="1"/>
    </xf>
    <xf numFmtId="0" fontId="0" fillId="0" borderId="67" xfId="0" applyBorder="1"/>
    <xf numFmtId="0" fontId="0" fillId="12" borderId="67" xfId="0" applyFill="1" applyBorder="1"/>
    <xf numFmtId="164" fontId="0" fillId="0" borderId="67" xfId="1" applyNumberFormat="1" applyFont="1" applyBorder="1"/>
    <xf numFmtId="164" fontId="23" fillId="12" borderId="67" xfId="1" applyNumberFormat="1" applyFont="1" applyFill="1" applyBorder="1"/>
    <xf numFmtId="43" fontId="9" fillId="0" borderId="68" xfId="1" applyFont="1" applyBorder="1"/>
    <xf numFmtId="0" fontId="10" fillId="0" borderId="0" xfId="0" applyFont="1" applyBorder="1"/>
    <xf numFmtId="0" fontId="2" fillId="0" borderId="0" xfId="0" applyFont="1" applyBorder="1"/>
    <xf numFmtId="0" fontId="32" fillId="0" borderId="7" xfId="0" applyFont="1" applyBorder="1" applyAlignment="1">
      <alignment horizontal="center" wrapText="1"/>
    </xf>
    <xf numFmtId="0" fontId="32" fillId="3" borderId="7" xfId="0" applyFont="1" applyFill="1" applyBorder="1" applyAlignment="1">
      <alignment horizontal="center" wrapText="1"/>
    </xf>
    <xf numFmtId="0" fontId="32" fillId="7" borderId="7" xfId="0" applyFont="1" applyFill="1" applyBorder="1" applyAlignment="1">
      <alignment horizontal="center" wrapText="1"/>
    </xf>
    <xf numFmtId="0" fontId="33" fillId="0" borderId="21" xfId="0" applyFont="1" applyBorder="1" applyAlignment="1">
      <alignment horizontal="center"/>
    </xf>
    <xf numFmtId="0" fontId="32" fillId="0" borderId="3" xfId="0" applyFont="1" applyBorder="1" applyAlignment="1">
      <alignment horizontal="center"/>
    </xf>
    <xf numFmtId="0" fontId="32" fillId="3" borderId="3" xfId="0" applyFont="1" applyFill="1" applyBorder="1" applyAlignment="1">
      <alignment horizontal="center" wrapText="1"/>
    </xf>
    <xf numFmtId="0" fontId="32" fillId="7" borderId="3" xfId="0" applyFont="1" applyFill="1" applyBorder="1" applyAlignment="1">
      <alignment horizontal="center" wrapText="1"/>
    </xf>
    <xf numFmtId="0" fontId="34" fillId="0" borderId="23" xfId="0" applyFont="1" applyBorder="1" applyAlignment="1">
      <alignment horizontal="center"/>
    </xf>
    <xf numFmtId="0" fontId="1" fillId="14" borderId="0" xfId="0" applyFont="1" applyFill="1"/>
    <xf numFmtId="0" fontId="0" fillId="14" borderId="0" xfId="0" applyFill="1"/>
    <xf numFmtId="164" fontId="3" fillId="14" borderId="46" xfId="1" applyNumberFormat="1" applyFont="1" applyFill="1" applyBorder="1" applyAlignment="1"/>
    <xf numFmtId="164" fontId="3" fillId="14" borderId="47" xfId="1" applyNumberFormat="1" applyFont="1" applyFill="1" applyBorder="1" applyAlignment="1"/>
    <xf numFmtId="0" fontId="2" fillId="0" borderId="20" xfId="0" applyFont="1" applyBorder="1" applyAlignment="1">
      <alignment horizontal="left"/>
    </xf>
    <xf numFmtId="0" fontId="2" fillId="0" borderId="1" xfId="0" applyFont="1" applyBorder="1" applyAlignment="1">
      <alignment horizontal="left"/>
    </xf>
    <xf numFmtId="0" fontId="8" fillId="0" borderId="22" xfId="0" applyFont="1" applyBorder="1" applyAlignment="1">
      <alignment horizontal="center"/>
    </xf>
    <xf numFmtId="0" fontId="8" fillId="0" borderId="45" xfId="0" applyFont="1" applyBorder="1" applyAlignment="1">
      <alignment horizontal="center"/>
    </xf>
    <xf numFmtId="0" fontId="8" fillId="0" borderId="50"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49" xfId="0" applyFont="1" applyBorder="1" applyAlignment="1">
      <alignment horizontal="center"/>
    </xf>
    <xf numFmtId="0" fontId="10" fillId="0" borderId="41" xfId="0" applyFont="1" applyBorder="1" applyAlignment="1">
      <alignment horizontal="center"/>
    </xf>
    <xf numFmtId="0" fontId="8" fillId="0" borderId="60" xfId="12" applyFont="1" applyBorder="1" applyAlignment="1">
      <alignment horizontal="center"/>
    </xf>
    <xf numFmtId="0" fontId="8" fillId="0" borderId="61" xfId="12" applyFont="1" applyBorder="1" applyAlignment="1">
      <alignment horizontal="center"/>
    </xf>
    <xf numFmtId="0" fontId="8" fillId="0" borderId="62" xfId="12" applyFont="1" applyBorder="1" applyAlignment="1">
      <alignment horizontal="center"/>
    </xf>
    <xf numFmtId="0" fontId="8" fillId="0" borderId="26" xfId="12" applyFont="1" applyBorder="1" applyAlignment="1">
      <alignment horizontal="center"/>
    </xf>
    <xf numFmtId="0" fontId="8" fillId="0" borderId="3" xfId="12" applyFont="1" applyBorder="1" applyAlignment="1">
      <alignment horizontal="center"/>
    </xf>
    <xf numFmtId="0" fontId="8" fillId="0" borderId="56" xfId="12" applyFont="1" applyBorder="1" applyAlignment="1">
      <alignment horizontal="center"/>
    </xf>
    <xf numFmtId="0" fontId="8" fillId="0" borderId="23" xfId="12" applyFont="1" applyBorder="1" applyAlignment="1">
      <alignment horizontal="center"/>
    </xf>
    <xf numFmtId="0" fontId="9" fillId="0" borderId="45" xfId="0" applyFont="1" applyBorder="1" applyAlignment="1">
      <alignment horizontal="center"/>
    </xf>
    <xf numFmtId="0" fontId="9" fillId="0" borderId="50" xfId="0" applyFont="1" applyBorder="1" applyAlignment="1">
      <alignment horizontal="center"/>
    </xf>
    <xf numFmtId="0" fontId="3" fillId="0" borderId="20" xfId="0" applyFont="1" applyBorder="1" applyAlignment="1">
      <alignment horizontal="center"/>
    </xf>
    <xf numFmtId="0" fontId="0" fillId="0" borderId="19" xfId="0" applyBorder="1" applyAlignment="1"/>
    <xf numFmtId="0" fontId="0" fillId="0" borderId="29" xfId="0" applyBorder="1" applyAlignment="1"/>
    <xf numFmtId="0" fontId="9" fillId="0" borderId="35" xfId="0"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2" xfId="0" applyBorder="1" applyAlignment="1">
      <alignment horizontal="center"/>
    </xf>
    <xf numFmtId="0" fontId="0" fillId="0" borderId="45" xfId="0" applyBorder="1" applyAlignment="1">
      <alignment horizontal="center"/>
    </xf>
    <xf numFmtId="0" fontId="0" fillId="0" borderId="2" xfId="0" applyBorder="1" applyAlignment="1">
      <alignment horizontal="center"/>
    </xf>
    <xf numFmtId="0" fontId="2" fillId="12" borderId="24" xfId="0" applyFont="1" applyFill="1" applyBorder="1" applyAlignment="1">
      <alignment horizontal="center"/>
    </xf>
    <xf numFmtId="0" fontId="2" fillId="12" borderId="5" xfId="0" applyFont="1" applyFill="1" applyBorder="1" applyAlignment="1">
      <alignment horizontal="center"/>
    </xf>
    <xf numFmtId="0" fontId="2" fillId="12" borderId="6" xfId="0" applyFont="1" applyFill="1" applyBorder="1" applyAlignment="1">
      <alignment horizontal="center"/>
    </xf>
    <xf numFmtId="0" fontId="6" fillId="0" borderId="0" xfId="0" applyFont="1" applyAlignment="1">
      <alignment horizontal="center"/>
    </xf>
    <xf numFmtId="0" fontId="9" fillId="0" borderId="52"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10" fillId="0" borderId="0" xfId="0" applyFont="1" applyAlignment="1">
      <alignment horizontal="center"/>
    </xf>
    <xf numFmtId="0" fontId="6" fillId="6" borderId="46" xfId="0" applyFont="1" applyFill="1" applyBorder="1" applyAlignment="1">
      <alignment horizontal="center"/>
    </xf>
    <xf numFmtId="0" fontId="6" fillId="6" borderId="63" xfId="0" applyFont="1" applyFill="1" applyBorder="1" applyAlignment="1">
      <alignment horizontal="center"/>
    </xf>
    <xf numFmtId="0" fontId="6" fillId="6" borderId="47" xfId="0" applyFont="1" applyFill="1" applyBorder="1" applyAlignment="1">
      <alignment horizontal="center"/>
    </xf>
    <xf numFmtId="0" fontId="6" fillId="11" borderId="35" xfId="0" applyFont="1" applyFill="1" applyBorder="1" applyAlignment="1">
      <alignment horizontal="center"/>
    </xf>
    <xf numFmtId="0" fontId="6" fillId="11" borderId="36" xfId="0" applyFont="1" applyFill="1" applyBorder="1" applyAlignment="1">
      <alignment horizontal="center"/>
    </xf>
    <xf numFmtId="0" fontId="6" fillId="11" borderId="49" xfId="0" applyFont="1" applyFill="1" applyBorder="1" applyAlignment="1">
      <alignment horizontal="center"/>
    </xf>
    <xf numFmtId="0" fontId="6" fillId="9" borderId="35" xfId="0" applyFont="1" applyFill="1" applyBorder="1" applyAlignment="1">
      <alignment horizontal="center"/>
    </xf>
    <xf numFmtId="0" fontId="6" fillId="9" borderId="36" xfId="0" applyFont="1" applyFill="1" applyBorder="1" applyAlignment="1">
      <alignment horizontal="center"/>
    </xf>
    <xf numFmtId="0" fontId="6" fillId="9" borderId="49" xfId="0" applyFont="1" applyFill="1" applyBorder="1" applyAlignment="1">
      <alignment horizontal="center"/>
    </xf>
    <xf numFmtId="0" fontId="6" fillId="3" borderId="35" xfId="0" applyFont="1" applyFill="1" applyBorder="1" applyAlignment="1">
      <alignment horizontal="center"/>
    </xf>
    <xf numFmtId="0" fontId="6" fillId="3" borderId="36" xfId="0" applyFont="1" applyFill="1" applyBorder="1" applyAlignment="1">
      <alignment horizontal="center"/>
    </xf>
    <xf numFmtId="0" fontId="6" fillId="3" borderId="49" xfId="0" applyFont="1" applyFill="1" applyBorder="1" applyAlignment="1">
      <alignment horizontal="center"/>
    </xf>
    <xf numFmtId="0" fontId="6" fillId="4" borderId="35" xfId="0" applyFont="1" applyFill="1" applyBorder="1" applyAlignment="1">
      <alignment horizontal="center"/>
    </xf>
    <xf numFmtId="0" fontId="6" fillId="4" borderId="36" xfId="0" applyFont="1" applyFill="1" applyBorder="1" applyAlignment="1">
      <alignment horizontal="center"/>
    </xf>
    <xf numFmtId="0" fontId="6" fillId="4" borderId="49" xfId="0" applyFont="1" applyFill="1" applyBorder="1" applyAlignment="1">
      <alignment horizontal="center"/>
    </xf>
  </cellXfs>
  <cellStyles count="88">
    <cellStyle name="Comma" xfId="1" builtinId="3"/>
    <cellStyle name="Comma 2" xfId="2"/>
    <cellStyle name="Comma 2 2" xfId="3"/>
    <cellStyle name="Comma 2 2 2" xfId="72"/>
    <cellStyle name="Comma 2 2 3" xfId="50"/>
    <cellStyle name="Comma 2 2 4" xfId="26"/>
    <cellStyle name="Comma 2 3" xfId="4"/>
    <cellStyle name="Comma 2 3 2" xfId="85"/>
    <cellStyle name="Comma 2 3 3" xfId="51"/>
    <cellStyle name="Comma 2 3 4" xfId="27"/>
    <cellStyle name="Comma 2 4" xfId="5"/>
    <cellStyle name="Comma 2 4 2" xfId="68"/>
    <cellStyle name="Comma 2 4 3" xfId="28"/>
    <cellStyle name="Comma 2 5" xfId="47"/>
    <cellStyle name="Comma 2 6" xfId="25"/>
    <cellStyle name="Comma 3" xfId="6"/>
    <cellStyle name="Comma 3 2" xfId="7"/>
    <cellStyle name="Comma 3 2 2" xfId="74"/>
    <cellStyle name="Comma 3 2 3" xfId="53"/>
    <cellStyle name="Comma 3 2 4" xfId="30"/>
    <cellStyle name="Comma 3 3" xfId="73"/>
    <cellStyle name="Comma 3 4" xfId="52"/>
    <cellStyle name="Comma 3 5" xfId="29"/>
    <cellStyle name="Comma 4" xfId="8"/>
    <cellStyle name="Comma 4 2" xfId="9"/>
    <cellStyle name="Comma 4 2 2" xfId="76"/>
    <cellStyle name="Comma 4 2 3" xfId="55"/>
    <cellStyle name="Comma 4 2 4" xfId="32"/>
    <cellStyle name="Comma 4 3" xfId="75"/>
    <cellStyle name="Comma 4 4" xfId="54"/>
    <cellStyle name="Comma 4 5" xfId="31"/>
    <cellStyle name="Comma 5" xfId="10"/>
    <cellStyle name="Comma 5 2" xfId="77"/>
    <cellStyle name="Comma 5 3" xfId="56"/>
    <cellStyle name="Comma 5 4" xfId="33"/>
    <cellStyle name="Comma 6" xfId="11"/>
    <cellStyle name="Comma 6 2" xfId="57"/>
    <cellStyle name="Comma 6 3" xfId="34"/>
    <cellStyle name="Normal" xfId="0" builtinId="0"/>
    <cellStyle name="Normal 2" xfId="12"/>
    <cellStyle name="Normal 2 2" xfId="78"/>
    <cellStyle name="Normal 2 3" xfId="58"/>
    <cellStyle name="Normal 2 4" xfId="35"/>
    <cellStyle name="Normal 3" xfId="13"/>
    <cellStyle name="Normal 3 2" xfId="87"/>
    <cellStyle name="Normal 3 3" xfId="59"/>
    <cellStyle name="Normal 3 4" xfId="36"/>
    <cellStyle name="Normal 4" xfId="71"/>
    <cellStyle name="Normal 5" xfId="70"/>
    <cellStyle name="Normal 6" xfId="49"/>
    <cellStyle name="Percent" xfId="14" builtinId="5"/>
    <cellStyle name="Percent 2" xfId="15"/>
    <cellStyle name="Percent 2 2" xfId="16"/>
    <cellStyle name="Percent 2 2 2" xfId="79"/>
    <cellStyle name="Percent 2 2 3" xfId="60"/>
    <cellStyle name="Percent 2 2 4" xfId="38"/>
    <cellStyle name="Percent 2 3" xfId="17"/>
    <cellStyle name="Percent 2 3 2" xfId="86"/>
    <cellStyle name="Percent 2 3 3" xfId="61"/>
    <cellStyle name="Percent 2 3 4" xfId="39"/>
    <cellStyle name="Percent 2 4" xfId="18"/>
    <cellStyle name="Percent 2 4 2" xfId="69"/>
    <cellStyle name="Percent 2 4 3" xfId="40"/>
    <cellStyle name="Percent 2 5" xfId="48"/>
    <cellStyle name="Percent 2 6" xfId="37"/>
    <cellStyle name="Percent 3" xfId="19"/>
    <cellStyle name="Percent 3 2" xfId="20"/>
    <cellStyle name="Percent 3 2 2" xfId="81"/>
    <cellStyle name="Percent 3 2 3" xfId="63"/>
    <cellStyle name="Percent 3 2 4" xfId="42"/>
    <cellStyle name="Percent 3 3" xfId="80"/>
    <cellStyle name="Percent 3 4" xfId="62"/>
    <cellStyle name="Percent 3 5" xfId="41"/>
    <cellStyle name="Percent 4" xfId="21"/>
    <cellStyle name="Percent 4 2" xfId="22"/>
    <cellStyle name="Percent 4 2 2" xfId="83"/>
    <cellStyle name="Percent 4 2 3" xfId="65"/>
    <cellStyle name="Percent 4 2 4" xfId="44"/>
    <cellStyle name="Percent 4 3" xfId="82"/>
    <cellStyle name="Percent 4 4" xfId="64"/>
    <cellStyle name="Percent 4 5" xfId="43"/>
    <cellStyle name="Percent 5" xfId="23"/>
    <cellStyle name="Percent 5 2" xfId="84"/>
    <cellStyle name="Percent 5 3" xfId="66"/>
    <cellStyle name="Percent 5 4" xfId="45"/>
    <cellStyle name="Percent 6" xfId="24"/>
    <cellStyle name="Percent 6 2" xfId="67"/>
    <cellStyle name="Percent 6 3" xfId="4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workbookViewId="0"/>
  </sheetViews>
  <sheetFormatPr defaultRowHeight="12.75" x14ac:dyDescent="0.2"/>
  <cols>
    <col min="1" max="1" width="4" customWidth="1"/>
    <col min="2" max="2" width="11.140625" customWidth="1"/>
    <col min="6" max="6" width="29.7109375" customWidth="1"/>
    <col min="8" max="8" width="9" customWidth="1"/>
    <col min="9" max="9" width="6.7109375" customWidth="1"/>
    <col min="11" max="11" width="7" customWidth="1"/>
    <col min="16" max="16" width="47" customWidth="1"/>
  </cols>
  <sheetData>
    <row r="1" spans="1:13" ht="18" x14ac:dyDescent="0.25">
      <c r="A1" s="142" t="s">
        <v>165</v>
      </c>
      <c r="B1" s="127"/>
      <c r="C1" s="127"/>
      <c r="D1" s="127"/>
      <c r="E1" s="127"/>
      <c r="F1" s="127"/>
      <c r="G1" s="127"/>
      <c r="H1" s="127"/>
    </row>
    <row r="3" spans="1:13" x14ac:dyDescent="0.2">
      <c r="B3" t="s">
        <v>82</v>
      </c>
      <c r="C3" s="372" t="s">
        <v>158</v>
      </c>
    </row>
    <row r="4" spans="1:13" x14ac:dyDescent="0.2">
      <c r="B4" s="318"/>
      <c r="C4" s="318"/>
      <c r="D4" s="312" t="s">
        <v>107</v>
      </c>
      <c r="E4" s="318"/>
      <c r="F4" s="318"/>
    </row>
    <row r="5" spans="1:13" ht="18" x14ac:dyDescent="0.25">
      <c r="B5" s="383" t="s">
        <v>143</v>
      </c>
      <c r="C5" s="318"/>
      <c r="D5" s="304" t="s">
        <v>70</v>
      </c>
      <c r="E5" s="318"/>
      <c r="F5" s="318"/>
      <c r="H5" s="223" t="s">
        <v>166</v>
      </c>
    </row>
    <row r="6" spans="1:13" x14ac:dyDescent="0.2">
      <c r="B6" s="384"/>
      <c r="C6" s="318"/>
      <c r="D6" s="304" t="s">
        <v>168</v>
      </c>
      <c r="E6" s="318"/>
      <c r="F6" s="318"/>
    </row>
    <row r="7" spans="1:13" x14ac:dyDescent="0.2">
      <c r="B7" s="318"/>
      <c r="C7" s="318"/>
      <c r="D7" s="304" t="s">
        <v>169</v>
      </c>
      <c r="E7" s="318"/>
      <c r="F7" s="318"/>
      <c r="H7" s="223" t="s">
        <v>167</v>
      </c>
    </row>
    <row r="8" spans="1:13" x14ac:dyDescent="0.2">
      <c r="D8" s="120" t="s">
        <v>170</v>
      </c>
      <c r="H8" s="230" t="s">
        <v>171</v>
      </c>
    </row>
    <row r="10" spans="1:13" x14ac:dyDescent="0.2">
      <c r="C10" s="372" t="s">
        <v>172</v>
      </c>
    </row>
    <row r="11" spans="1:13" x14ac:dyDescent="0.2">
      <c r="C11" s="372" t="s">
        <v>173</v>
      </c>
    </row>
    <row r="12" spans="1:13" x14ac:dyDescent="0.2">
      <c r="C12" s="192"/>
    </row>
    <row r="13" spans="1:13" x14ac:dyDescent="0.2">
      <c r="A13" s="192" t="s">
        <v>99</v>
      </c>
      <c r="C13" s="192"/>
    </row>
    <row r="14" spans="1:13" ht="45" x14ac:dyDescent="0.2">
      <c r="A14" s="81"/>
      <c r="B14" s="2" t="s">
        <v>6</v>
      </c>
      <c r="C14" s="52" t="s">
        <v>8</v>
      </c>
      <c r="D14" s="52" t="s">
        <v>10</v>
      </c>
      <c r="E14" s="52" t="s">
        <v>12</v>
      </c>
      <c r="F14" s="53"/>
      <c r="G14" s="224" t="s">
        <v>85</v>
      </c>
      <c r="H14" s="385" t="s">
        <v>100</v>
      </c>
      <c r="I14" s="386" t="s">
        <v>85</v>
      </c>
      <c r="J14" s="385" t="s">
        <v>100</v>
      </c>
      <c r="K14" s="387" t="s">
        <v>85</v>
      </c>
      <c r="L14" s="385" t="s">
        <v>100</v>
      </c>
      <c r="M14" s="388"/>
    </row>
    <row r="15" spans="1:13" ht="56.25" x14ac:dyDescent="0.2">
      <c r="A15" s="69"/>
      <c r="B15" s="12"/>
      <c r="C15" s="49" t="s">
        <v>9</v>
      </c>
      <c r="D15" s="49" t="s">
        <v>11</v>
      </c>
      <c r="E15" s="49" t="s">
        <v>13</v>
      </c>
      <c r="F15" s="50"/>
      <c r="G15" s="215" t="s">
        <v>100</v>
      </c>
      <c r="H15" s="389" t="s">
        <v>68</v>
      </c>
      <c r="I15" s="390" t="s">
        <v>100</v>
      </c>
      <c r="J15" s="389" t="s">
        <v>68</v>
      </c>
      <c r="K15" s="391" t="s">
        <v>100</v>
      </c>
      <c r="L15" s="389" t="s">
        <v>68</v>
      </c>
      <c r="M15" s="392" t="s">
        <v>58</v>
      </c>
    </row>
    <row r="16" spans="1:13" ht="18" customHeight="1" x14ac:dyDescent="0.25">
      <c r="A16" s="225" t="s">
        <v>101</v>
      </c>
      <c r="B16" s="226"/>
      <c r="C16" s="227"/>
      <c r="D16" s="227"/>
      <c r="E16" s="227"/>
      <c r="F16" s="228"/>
      <c r="G16" s="293">
        <v>1</v>
      </c>
      <c r="H16" s="294"/>
      <c r="I16" s="293"/>
      <c r="J16" s="294"/>
      <c r="K16" s="293"/>
      <c r="L16" s="229"/>
      <c r="M16" s="70"/>
    </row>
    <row r="17" spans="1:16" x14ac:dyDescent="0.2">
      <c r="C17" s="192"/>
    </row>
    <row r="18" spans="1:16" x14ac:dyDescent="0.2">
      <c r="C18" t="s">
        <v>102</v>
      </c>
    </row>
    <row r="19" spans="1:16" x14ac:dyDescent="0.2">
      <c r="C19" t="s">
        <v>94</v>
      </c>
      <c r="G19" s="127" t="s">
        <v>84</v>
      </c>
      <c r="H19" s="127"/>
      <c r="I19" s="127"/>
      <c r="J19" s="127"/>
      <c r="K19" s="127"/>
      <c r="L19" s="127"/>
      <c r="M19" s="127"/>
      <c r="N19" s="127"/>
      <c r="O19" s="127"/>
      <c r="P19" s="127"/>
    </row>
    <row r="20" spans="1:16" x14ac:dyDescent="0.2">
      <c r="C20" s="372" t="s">
        <v>174</v>
      </c>
    </row>
    <row r="21" spans="1:16" hidden="1" x14ac:dyDescent="0.2">
      <c r="A21" s="248"/>
      <c r="B21" s="248"/>
      <c r="C21" s="306" t="s">
        <v>133</v>
      </c>
      <c r="D21" s="248"/>
      <c r="E21" s="248"/>
      <c r="F21" s="248"/>
      <c r="G21" s="248"/>
      <c r="H21" s="248"/>
      <c r="I21" s="248"/>
      <c r="J21" s="248"/>
      <c r="K21" s="248"/>
      <c r="L21" s="248"/>
      <c r="M21" s="248"/>
      <c r="N21" s="248"/>
      <c r="O21" s="248"/>
      <c r="P21" s="248"/>
    </row>
    <row r="22" spans="1:16" hidden="1" x14ac:dyDescent="0.2">
      <c r="A22" s="248"/>
      <c r="B22" s="248"/>
      <c r="C22" s="308" t="s">
        <v>134</v>
      </c>
      <c r="D22" s="248"/>
      <c r="E22" s="248"/>
      <c r="F22" s="248"/>
      <c r="G22" s="248"/>
      <c r="H22" s="248"/>
      <c r="I22" s="248"/>
      <c r="J22" s="248"/>
      <c r="K22" s="248"/>
      <c r="L22" s="248"/>
      <c r="M22" s="248"/>
      <c r="N22" s="248"/>
      <c r="O22" s="248"/>
      <c r="P22" s="248"/>
    </row>
    <row r="23" spans="1:16" hidden="1" x14ac:dyDescent="0.2">
      <c r="A23" s="248"/>
      <c r="B23" s="248"/>
      <c r="C23" s="306" t="s">
        <v>135</v>
      </c>
      <c r="D23" s="248"/>
      <c r="E23" s="248"/>
      <c r="F23" s="248"/>
      <c r="G23" s="248"/>
      <c r="H23" s="248"/>
      <c r="I23" s="248"/>
      <c r="J23" s="248"/>
      <c r="K23" s="248"/>
      <c r="L23" s="248"/>
      <c r="M23" s="248"/>
      <c r="N23" s="248"/>
      <c r="O23" s="248"/>
      <c r="P23" s="248"/>
    </row>
    <row r="24" spans="1:16" hidden="1" x14ac:dyDescent="0.2">
      <c r="A24" s="248"/>
      <c r="B24" s="248"/>
      <c r="C24" s="306" t="s">
        <v>136</v>
      </c>
      <c r="D24" s="248"/>
      <c r="E24" s="248"/>
      <c r="F24" s="248"/>
      <c r="G24" s="248"/>
      <c r="H24" s="248"/>
      <c r="I24" s="248"/>
      <c r="J24" s="248"/>
      <c r="K24" s="248"/>
      <c r="L24" s="248"/>
      <c r="M24" s="248"/>
      <c r="N24" s="248"/>
      <c r="O24" s="248"/>
      <c r="P24" s="248"/>
    </row>
    <row r="25" spans="1:16" hidden="1" x14ac:dyDescent="0.2">
      <c r="A25" s="248"/>
      <c r="B25" s="248"/>
      <c r="C25" s="306" t="s">
        <v>137</v>
      </c>
      <c r="D25" s="248"/>
      <c r="E25" s="248"/>
      <c r="F25" s="248"/>
      <c r="G25" s="248"/>
      <c r="H25" s="248"/>
      <c r="I25" s="248"/>
      <c r="J25" s="248"/>
      <c r="K25" s="248"/>
      <c r="L25" s="248"/>
      <c r="M25" s="248"/>
      <c r="N25" s="248"/>
      <c r="O25" s="248"/>
      <c r="P25" s="248"/>
    </row>
    <row r="26" spans="1:16" s="303" customFormat="1" hidden="1" x14ac:dyDescent="0.2">
      <c r="A26" s="248"/>
      <c r="B26" s="248"/>
      <c r="C26" s="306" t="s">
        <v>109</v>
      </c>
      <c r="D26" s="248"/>
      <c r="E26" s="248"/>
      <c r="F26" s="248"/>
      <c r="G26" s="248"/>
      <c r="H26" s="248"/>
      <c r="I26" s="248"/>
      <c r="J26" s="248"/>
      <c r="K26" s="248"/>
      <c r="L26" s="248"/>
      <c r="M26" s="248"/>
      <c r="N26" s="248"/>
      <c r="O26" s="248"/>
      <c r="P26" s="248"/>
    </row>
    <row r="27" spans="1:16" s="314" customFormat="1" hidden="1" x14ac:dyDescent="0.2">
      <c r="A27" s="248"/>
      <c r="B27" s="248"/>
      <c r="C27" s="310"/>
      <c r="D27" s="248"/>
      <c r="E27" s="248"/>
      <c r="F27" s="248"/>
      <c r="G27" s="248"/>
      <c r="H27" s="248"/>
      <c r="I27" s="248"/>
      <c r="J27" s="248"/>
      <c r="K27" s="248"/>
      <c r="L27" s="248"/>
      <c r="M27" s="248"/>
      <c r="N27" s="248"/>
      <c r="O27" s="248"/>
      <c r="P27" s="248"/>
    </row>
    <row r="28" spans="1:16" s="314" customFormat="1" hidden="1" x14ac:dyDescent="0.2">
      <c r="A28" s="248"/>
      <c r="B28" s="248"/>
      <c r="C28" s="319" t="s">
        <v>144</v>
      </c>
      <c r="D28" s="248"/>
      <c r="E28" s="248"/>
      <c r="F28" s="248"/>
      <c r="G28" s="248"/>
      <c r="H28" s="248"/>
      <c r="I28" s="248"/>
      <c r="J28" s="248"/>
      <c r="K28" s="248"/>
      <c r="L28" s="248"/>
      <c r="M28" s="248"/>
      <c r="N28" s="248"/>
      <c r="O28" s="248"/>
      <c r="P28" s="248"/>
    </row>
    <row r="29" spans="1:16" s="314" customFormat="1" ht="15" hidden="1" x14ac:dyDescent="0.2">
      <c r="A29" s="248"/>
      <c r="B29" s="248"/>
      <c r="C29" s="320" t="s">
        <v>145</v>
      </c>
      <c r="D29" s="248"/>
      <c r="E29" s="248"/>
      <c r="F29" s="248"/>
      <c r="G29" s="248"/>
      <c r="H29" s="248"/>
      <c r="I29" s="248"/>
      <c r="J29" s="248"/>
      <c r="K29" s="248"/>
      <c r="L29" s="248"/>
      <c r="M29" s="248"/>
      <c r="N29" s="248"/>
      <c r="O29" s="248"/>
      <c r="P29" s="248"/>
    </row>
    <row r="30" spans="1:16" s="314" customFormat="1" x14ac:dyDescent="0.2">
      <c r="A30" s="248"/>
      <c r="B30" s="248"/>
      <c r="C30" s="310"/>
      <c r="D30" s="248"/>
      <c r="E30" s="248"/>
      <c r="F30" s="248"/>
      <c r="G30" s="248"/>
      <c r="H30" s="248"/>
      <c r="I30" s="248"/>
      <c r="J30" s="248"/>
      <c r="K30" s="248"/>
      <c r="L30" s="248"/>
      <c r="M30" s="248"/>
      <c r="N30" s="248"/>
      <c r="O30" s="248"/>
      <c r="P30" s="248"/>
    </row>
    <row r="31" spans="1:16" x14ac:dyDescent="0.2">
      <c r="A31" s="248"/>
      <c r="B31" s="248"/>
      <c r="C31" s="249" t="s">
        <v>118</v>
      </c>
      <c r="D31" s="248"/>
      <c r="E31" s="248"/>
      <c r="F31" s="248"/>
      <c r="G31" s="248"/>
      <c r="H31" s="248"/>
      <c r="I31" s="248"/>
      <c r="J31" s="248"/>
      <c r="K31" s="248"/>
      <c r="L31" s="248"/>
      <c r="M31" s="248"/>
      <c r="N31" s="248"/>
      <c r="O31" s="248"/>
      <c r="P31" s="248"/>
    </row>
    <row r="33" spans="2:16" x14ac:dyDescent="0.2">
      <c r="C33" s="192" t="s">
        <v>97</v>
      </c>
      <c r="D33" s="1"/>
      <c r="E33" s="1"/>
      <c r="F33" s="1"/>
    </row>
    <row r="35" spans="2:16" x14ac:dyDescent="0.2">
      <c r="C35" s="192" t="s">
        <v>103</v>
      </c>
    </row>
    <row r="36" spans="2:16" ht="13.5" thickBot="1" x14ac:dyDescent="0.25">
      <c r="C36" s="128"/>
      <c r="D36" s="128"/>
      <c r="E36" s="128"/>
      <c r="F36" s="128"/>
      <c r="G36" s="128"/>
      <c r="H36" s="128"/>
      <c r="I36" s="128"/>
      <c r="J36" s="128"/>
      <c r="K36" s="128"/>
      <c r="L36" s="128"/>
      <c r="M36" s="128"/>
      <c r="N36" s="128"/>
      <c r="O36" s="128"/>
      <c r="P36" s="128"/>
    </row>
    <row r="37" spans="2:16" x14ac:dyDescent="0.2">
      <c r="C37" s="23"/>
      <c r="D37" s="23"/>
      <c r="E37" s="23"/>
      <c r="F37" s="23"/>
      <c r="G37" s="23"/>
      <c r="H37" s="23"/>
      <c r="I37" s="23"/>
      <c r="J37" s="23"/>
      <c r="K37" s="23"/>
      <c r="L37" s="23"/>
      <c r="M37" s="23"/>
      <c r="N37" s="23"/>
      <c r="O37" s="23"/>
      <c r="P37" s="23"/>
    </row>
    <row r="38" spans="2:16" ht="15.75" x14ac:dyDescent="0.25">
      <c r="C38" s="192" t="s">
        <v>96</v>
      </c>
    </row>
    <row r="40" spans="2:16" x14ac:dyDescent="0.2">
      <c r="C40" t="s">
        <v>87</v>
      </c>
    </row>
    <row r="41" spans="2:16" ht="13.5" thickBot="1" x14ac:dyDescent="0.25">
      <c r="C41" s="128"/>
      <c r="D41" s="128"/>
      <c r="E41" s="128"/>
      <c r="F41" s="128"/>
      <c r="G41" s="128"/>
      <c r="H41" s="128"/>
      <c r="I41" s="128"/>
      <c r="J41" s="128"/>
      <c r="K41" s="128"/>
      <c r="L41" s="128"/>
      <c r="M41" s="128"/>
      <c r="N41" s="128"/>
      <c r="O41" s="128"/>
      <c r="P41" s="128"/>
    </row>
    <row r="43" spans="2:16" x14ac:dyDescent="0.2">
      <c r="C43" s="372" t="s">
        <v>175</v>
      </c>
    </row>
    <row r="44" spans="2:16" x14ac:dyDescent="0.2">
      <c r="C44" s="393" t="s">
        <v>176</v>
      </c>
      <c r="D44" s="394"/>
      <c r="E44" s="394"/>
      <c r="F44" s="394"/>
      <c r="G44" s="332"/>
      <c r="H44" s="332"/>
      <c r="I44" s="332"/>
      <c r="J44" s="332"/>
      <c r="K44" s="332"/>
      <c r="L44" s="332"/>
    </row>
    <row r="46" spans="2:16" hidden="1" x14ac:dyDescent="0.2">
      <c r="B46" s="248"/>
      <c r="C46" s="340" t="s">
        <v>151</v>
      </c>
      <c r="D46" s="339"/>
      <c r="E46" s="339"/>
      <c r="F46" s="339"/>
      <c r="G46" s="339"/>
      <c r="H46" s="339"/>
      <c r="I46" s="339"/>
      <c r="J46" s="339"/>
      <c r="K46" s="339"/>
      <c r="L46" s="339"/>
      <c r="M46" s="339"/>
      <c r="N46" s="339"/>
      <c r="O46" s="339"/>
      <c r="P46" s="339"/>
    </row>
    <row r="47" spans="2:16" hidden="1" x14ac:dyDescent="0.2">
      <c r="B47" s="248"/>
      <c r="C47" s="340" t="s">
        <v>152</v>
      </c>
      <c r="D47" s="339"/>
      <c r="E47" s="339"/>
      <c r="F47" s="339"/>
      <c r="G47" s="339"/>
      <c r="H47" s="339"/>
      <c r="I47" s="339"/>
      <c r="J47" s="339"/>
      <c r="K47" s="339"/>
      <c r="L47" s="339"/>
      <c r="M47" s="339"/>
      <c r="N47" s="339"/>
      <c r="O47" s="339"/>
      <c r="P47" s="339"/>
    </row>
    <row r="48" spans="2:16" hidden="1" x14ac:dyDescent="0.2"/>
    <row r="49" spans="3:16" x14ac:dyDescent="0.2">
      <c r="C49" s="372" t="s">
        <v>177</v>
      </c>
    </row>
    <row r="51" spans="3:16" hidden="1" x14ac:dyDescent="0.2">
      <c r="C51" t="s">
        <v>95</v>
      </c>
    </row>
    <row r="52" spans="3:16" hidden="1" x14ac:dyDescent="0.2"/>
    <row r="53" spans="3:16" x14ac:dyDescent="0.2">
      <c r="C53" t="s">
        <v>83</v>
      </c>
    </row>
    <row r="54" spans="3:16" ht="13.5" thickBot="1" x14ac:dyDescent="0.25">
      <c r="C54" s="128"/>
      <c r="D54" s="128"/>
      <c r="E54" s="128"/>
      <c r="F54" s="128"/>
      <c r="G54" s="128"/>
      <c r="H54" s="128"/>
      <c r="I54" s="128"/>
      <c r="J54" s="128"/>
      <c r="K54" s="128"/>
      <c r="L54" s="128"/>
      <c r="M54" s="128"/>
      <c r="N54" s="128"/>
      <c r="O54" s="128"/>
      <c r="P54" s="128"/>
    </row>
    <row r="55" spans="3:16" hidden="1" x14ac:dyDescent="0.2">
      <c r="C55" s="300"/>
      <c r="D55" s="300"/>
      <c r="E55" s="300"/>
      <c r="F55" s="300"/>
      <c r="G55" s="300"/>
      <c r="H55" s="300"/>
      <c r="I55" s="300"/>
      <c r="J55" s="300"/>
      <c r="K55" s="300"/>
      <c r="L55" s="300"/>
      <c r="M55" s="300"/>
      <c r="N55" s="300"/>
      <c r="O55" s="300"/>
      <c r="P55" s="300"/>
    </row>
    <row r="56" spans="3:16" hidden="1" x14ac:dyDescent="0.2">
      <c r="C56" s="312" t="s">
        <v>138</v>
      </c>
      <c r="D56" s="300"/>
      <c r="E56" s="300"/>
      <c r="F56" s="300"/>
      <c r="G56" s="300"/>
      <c r="H56" s="300"/>
      <c r="I56" s="300"/>
      <c r="J56" s="300"/>
      <c r="K56" s="300"/>
      <c r="L56" s="300"/>
      <c r="M56" s="300"/>
      <c r="N56" s="300"/>
      <c r="O56" s="300"/>
      <c r="P56" s="300"/>
    </row>
    <row r="57" spans="3:16" hidden="1" x14ac:dyDescent="0.2">
      <c r="C57" s="311"/>
      <c r="D57" s="300"/>
      <c r="E57" s="300"/>
      <c r="F57" s="300"/>
      <c r="G57" s="300"/>
      <c r="H57" s="300"/>
      <c r="I57" s="300"/>
      <c r="J57" s="300"/>
      <c r="K57" s="300"/>
      <c r="L57" s="300"/>
      <c r="M57" s="300"/>
      <c r="N57" s="300"/>
      <c r="O57" s="300"/>
      <c r="P57" s="300"/>
    </row>
    <row r="58" spans="3:16" hidden="1" x14ac:dyDescent="0.2">
      <c r="C58" s="310" t="s">
        <v>139</v>
      </c>
      <c r="D58" s="300"/>
      <c r="E58" s="300"/>
      <c r="F58" s="300"/>
      <c r="G58" s="300"/>
      <c r="H58" s="300"/>
      <c r="I58" s="300"/>
      <c r="J58" s="300"/>
      <c r="K58" s="300"/>
      <c r="L58" s="300"/>
      <c r="M58" s="300"/>
      <c r="N58" s="300"/>
      <c r="O58" s="300"/>
      <c r="P58" s="300"/>
    </row>
    <row r="59" spans="3:16" hidden="1" x14ac:dyDescent="0.2">
      <c r="C59" s="310" t="s">
        <v>131</v>
      </c>
      <c r="D59" s="300"/>
      <c r="E59" s="300"/>
      <c r="F59" s="300"/>
      <c r="G59" s="300"/>
      <c r="H59" s="300"/>
      <c r="I59" s="300"/>
      <c r="J59" s="300"/>
      <c r="K59" s="300"/>
      <c r="L59" s="300"/>
      <c r="M59" s="300"/>
      <c r="N59" s="300"/>
      <c r="O59" s="300"/>
      <c r="P59" s="300"/>
    </row>
    <row r="60" spans="3:16" hidden="1" x14ac:dyDescent="0.2">
      <c r="C60" s="313" t="s">
        <v>140</v>
      </c>
      <c r="D60" s="300"/>
      <c r="E60" s="300"/>
      <c r="F60" s="300"/>
      <c r="G60" s="300"/>
      <c r="H60" s="300"/>
      <c r="I60" s="300"/>
      <c r="J60" s="300"/>
      <c r="K60" s="300"/>
      <c r="L60" s="300"/>
      <c r="M60" s="300"/>
      <c r="N60" s="300"/>
      <c r="O60" s="300"/>
      <c r="P60" s="300"/>
    </row>
    <row r="61" spans="3:16" s="305" customFormat="1" hidden="1" x14ac:dyDescent="0.2">
      <c r="C61" s="310" t="s">
        <v>141</v>
      </c>
      <c r="D61" s="307"/>
      <c r="E61" s="307"/>
      <c r="F61" s="307"/>
      <c r="G61" s="307"/>
      <c r="H61" s="307"/>
      <c r="I61" s="307"/>
      <c r="J61" s="307"/>
      <c r="K61" s="307"/>
      <c r="L61" s="307"/>
      <c r="M61" s="307"/>
      <c r="N61" s="307"/>
      <c r="O61" s="307"/>
      <c r="P61" s="307"/>
    </row>
    <row r="62" spans="3:16" s="316" customFormat="1" hidden="1" x14ac:dyDescent="0.2">
      <c r="C62" s="317"/>
      <c r="D62" s="318"/>
      <c r="E62" s="318"/>
      <c r="F62" s="318"/>
      <c r="G62" s="318"/>
      <c r="H62" s="318"/>
      <c r="I62" s="318"/>
      <c r="J62" s="318"/>
      <c r="K62" s="318"/>
      <c r="L62" s="318"/>
      <c r="M62" s="318"/>
      <c r="N62" s="318"/>
      <c r="O62" s="318"/>
      <c r="P62" s="318"/>
    </row>
    <row r="63" spans="3:16" s="316" customFormat="1" hidden="1" x14ac:dyDescent="0.2">
      <c r="C63" s="328" t="s">
        <v>144</v>
      </c>
      <c r="D63" s="318"/>
      <c r="E63" s="318"/>
      <c r="F63" s="318"/>
      <c r="G63" s="318"/>
      <c r="H63" s="318"/>
      <c r="I63" s="318"/>
      <c r="J63" s="318"/>
      <c r="K63" s="318"/>
      <c r="L63" s="318"/>
      <c r="M63" s="318"/>
      <c r="N63" s="318"/>
      <c r="O63" s="318"/>
      <c r="P63" s="318"/>
    </row>
    <row r="64" spans="3:16" s="316" customFormat="1" ht="15" hidden="1" x14ac:dyDescent="0.2">
      <c r="C64" s="329" t="s">
        <v>145</v>
      </c>
      <c r="D64" s="318"/>
      <c r="E64" s="318"/>
      <c r="F64" s="318"/>
      <c r="G64" s="318"/>
      <c r="H64" s="318"/>
      <c r="I64" s="318"/>
      <c r="J64" s="318"/>
      <c r="K64" s="318"/>
      <c r="L64" s="318"/>
      <c r="M64" s="318"/>
      <c r="N64" s="318"/>
      <c r="O64" s="318"/>
      <c r="P64" s="318"/>
    </row>
    <row r="65" spans="2:16" ht="13.5" hidden="1" thickBot="1" x14ac:dyDescent="0.25">
      <c r="B65" s="299"/>
      <c r="C65" s="301"/>
      <c r="D65" s="301"/>
      <c r="E65" s="301"/>
      <c r="F65" s="301"/>
      <c r="G65" s="301"/>
      <c r="H65" s="301"/>
      <c r="I65" s="301"/>
      <c r="J65" s="301"/>
      <c r="K65" s="301"/>
      <c r="L65" s="301"/>
      <c r="M65" s="301"/>
      <c r="N65" s="301"/>
      <c r="O65" s="301"/>
      <c r="P65" s="301"/>
    </row>
    <row r="66" spans="2:16" s="299" customFormat="1" hidden="1" x14ac:dyDescent="0.2">
      <c r="C66" s="300"/>
      <c r="D66" s="300"/>
      <c r="E66" s="300"/>
      <c r="F66" s="300"/>
      <c r="G66" s="300"/>
      <c r="H66" s="300"/>
      <c r="I66" s="300"/>
      <c r="J66" s="300"/>
      <c r="K66" s="300"/>
      <c r="L66" s="300"/>
      <c r="M66" s="300"/>
      <c r="N66" s="300"/>
      <c r="O66" s="300"/>
      <c r="P66" s="300"/>
    </row>
    <row r="67" spans="2:16" hidden="1" x14ac:dyDescent="0.2">
      <c r="B67" s="248"/>
      <c r="C67" s="330" t="s">
        <v>146</v>
      </c>
      <c r="D67" s="295"/>
      <c r="E67" s="295"/>
      <c r="F67" s="295"/>
      <c r="G67" s="295"/>
      <c r="H67" s="295"/>
      <c r="I67" s="295"/>
      <c r="J67" s="295"/>
      <c r="K67" s="295"/>
      <c r="L67" s="295"/>
      <c r="M67" s="295"/>
      <c r="N67" s="295"/>
      <c r="O67" s="295"/>
      <c r="P67" s="295"/>
    </row>
    <row r="68" spans="2:16" s="309" customFormat="1" ht="15" hidden="1" x14ac:dyDescent="0.2">
      <c r="B68" s="248"/>
      <c r="C68" s="331" t="s">
        <v>147</v>
      </c>
      <c r="D68" s="295"/>
      <c r="E68" s="295"/>
      <c r="F68" s="295"/>
      <c r="G68" s="295"/>
      <c r="H68" s="295"/>
      <c r="I68" s="295"/>
      <c r="J68" s="295"/>
      <c r="K68" s="295"/>
      <c r="L68" s="295"/>
      <c r="M68" s="295"/>
      <c r="N68" s="295"/>
      <c r="O68" s="295"/>
      <c r="P68" s="295"/>
    </row>
    <row r="69" spans="2:16" s="327" customFormat="1" ht="15" hidden="1" x14ac:dyDescent="0.2">
      <c r="B69" s="248"/>
      <c r="C69" s="331" t="s">
        <v>148</v>
      </c>
      <c r="D69" s="295"/>
      <c r="E69" s="295"/>
      <c r="F69" s="295"/>
      <c r="G69" s="295"/>
      <c r="H69" s="295"/>
      <c r="I69" s="295"/>
      <c r="J69" s="295"/>
      <c r="K69" s="295"/>
      <c r="L69" s="295"/>
      <c r="M69" s="295"/>
      <c r="N69" s="295"/>
      <c r="O69" s="295"/>
      <c r="P69" s="295"/>
    </row>
    <row r="70" spans="2:16" s="309" customFormat="1" ht="15" hidden="1" x14ac:dyDescent="0.2">
      <c r="B70" s="248"/>
      <c r="C70" s="315" t="s">
        <v>154</v>
      </c>
      <c r="D70" s="295"/>
      <c r="E70" s="295"/>
      <c r="F70" s="295"/>
      <c r="G70" s="295"/>
      <c r="H70" s="295"/>
      <c r="I70" s="295"/>
      <c r="J70" s="295"/>
      <c r="K70" s="295"/>
      <c r="L70" s="295"/>
      <c r="M70" s="295"/>
      <c r="N70" s="295"/>
      <c r="O70" s="295"/>
      <c r="P70" s="295"/>
    </row>
    <row r="71" spans="2:16" s="309" customFormat="1" hidden="1" x14ac:dyDescent="0.2">
      <c r="B71" s="248"/>
      <c r="C71" s="317" t="s">
        <v>153</v>
      </c>
      <c r="D71" s="295"/>
      <c r="E71" s="295"/>
      <c r="F71" s="295"/>
      <c r="G71" s="295"/>
      <c r="H71" s="295"/>
      <c r="I71" s="295"/>
      <c r="J71" s="295"/>
      <c r="K71" s="295"/>
      <c r="L71" s="295"/>
      <c r="M71" s="295"/>
      <c r="N71" s="295"/>
      <c r="O71" s="295"/>
      <c r="P71" s="295"/>
    </row>
    <row r="72" spans="2:16" ht="13.5" hidden="1" thickBot="1" x14ac:dyDescent="0.25">
      <c r="B72" s="248"/>
      <c r="C72" s="296"/>
      <c r="D72" s="296"/>
      <c r="E72" s="296"/>
      <c r="F72" s="296"/>
      <c r="G72" s="296"/>
      <c r="H72" s="296"/>
      <c r="I72" s="296"/>
      <c r="J72" s="296"/>
      <c r="K72" s="296"/>
      <c r="L72" s="296"/>
      <c r="M72" s="296"/>
      <c r="N72" s="296"/>
      <c r="O72" s="296"/>
      <c r="P72" s="296"/>
    </row>
    <row r="73" spans="2:16" ht="13.5" thickBot="1" x14ac:dyDescent="0.25"/>
    <row r="74" spans="2:16" ht="13.5" thickBot="1" x14ac:dyDescent="0.25">
      <c r="B74" t="s">
        <v>88</v>
      </c>
      <c r="C74" s="153"/>
      <c r="D74" s="154"/>
      <c r="E74" s="192" t="s">
        <v>104</v>
      </c>
    </row>
    <row r="75" spans="2:16" ht="13.5" thickBot="1" x14ac:dyDescent="0.25">
      <c r="C75" s="395"/>
      <c r="D75" s="396"/>
      <c r="E75" s="192" t="s">
        <v>105</v>
      </c>
    </row>
    <row r="76" spans="2:16" ht="13.5" thickBot="1" x14ac:dyDescent="0.25">
      <c r="C76" s="151"/>
      <c r="D76" s="152"/>
      <c r="E76" t="s">
        <v>106</v>
      </c>
    </row>
  </sheetData>
  <protectedRanges>
    <protectedRange sqref="C75:D75" name="Range1_1"/>
    <protectedRange sqref="G16 I16 K16" name="Budget sheet Prog Serv_6"/>
  </protectedRanges>
  <phoneticPr fontId="11" type="noConversion"/>
  <pageMargins left="0.75" right="0.75" top="1" bottom="1" header="0.5" footer="0.5"/>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7"/>
  <sheetViews>
    <sheetView tabSelected="1" workbookViewId="0">
      <selection activeCell="C7" sqref="C7"/>
    </sheetView>
  </sheetViews>
  <sheetFormatPr defaultRowHeight="12.75" x14ac:dyDescent="0.2"/>
  <cols>
    <col min="1" max="1" width="7.140625" customWidth="1"/>
    <col min="2" max="2" width="38.7109375" customWidth="1"/>
    <col min="3" max="3" width="10" style="51" customWidth="1"/>
    <col min="4" max="4" width="9" style="51" customWidth="1"/>
    <col min="5" max="5" width="9.28515625" style="51" customWidth="1"/>
    <col min="6" max="6" width="8.7109375" style="51" customWidth="1"/>
    <col min="7" max="7" width="16.85546875" customWidth="1"/>
    <col min="8" max="8" width="16.7109375" customWidth="1"/>
    <col min="9" max="9" width="16.7109375" hidden="1" customWidth="1"/>
    <col min="10" max="10" width="19.140625" hidden="1" customWidth="1"/>
    <col min="11" max="11" width="15.28515625" hidden="1" customWidth="1"/>
    <col min="12" max="12" width="19.140625" hidden="1" customWidth="1"/>
    <col min="13" max="13" width="17" hidden="1" customWidth="1"/>
    <col min="14" max="14" width="16" hidden="1" customWidth="1"/>
    <col min="15" max="15" width="12.7109375" customWidth="1"/>
    <col min="17" max="17" width="11.28515625" bestFit="1" customWidth="1"/>
  </cols>
  <sheetData>
    <row r="1" spans="1:17" x14ac:dyDescent="0.2">
      <c r="A1" s="120" t="s">
        <v>70</v>
      </c>
      <c r="O1" s="110">
        <f ca="1">TODAY()</f>
        <v>43521</v>
      </c>
    </row>
    <row r="2" spans="1:17" x14ac:dyDescent="0.2">
      <c r="A2" s="120" t="s">
        <v>157</v>
      </c>
    </row>
    <row r="3" spans="1:17" hidden="1" x14ac:dyDescent="0.2">
      <c r="A3" s="120" t="s">
        <v>155</v>
      </c>
    </row>
    <row r="4" spans="1:17" hidden="1" x14ac:dyDescent="0.2">
      <c r="A4" s="120" t="s">
        <v>155</v>
      </c>
    </row>
    <row r="5" spans="1:17" hidden="1" x14ac:dyDescent="0.2">
      <c r="A5" s="214" t="s">
        <v>155</v>
      </c>
    </row>
    <row r="6" spans="1:17" x14ac:dyDescent="0.2">
      <c r="A6" s="120" t="s">
        <v>179</v>
      </c>
    </row>
    <row r="7" spans="1:17" x14ac:dyDescent="0.2">
      <c r="A7" s="120" t="s">
        <v>180</v>
      </c>
    </row>
    <row r="9" spans="1:17" ht="18.75" thickBot="1" x14ac:dyDescent="0.3">
      <c r="A9" s="405" t="s">
        <v>159</v>
      </c>
      <c r="B9" s="405"/>
      <c r="C9" s="405"/>
      <c r="D9" s="405"/>
      <c r="E9" s="405"/>
      <c r="F9" s="405"/>
      <c r="G9" s="405"/>
      <c r="H9" s="405"/>
      <c r="I9" s="405"/>
      <c r="J9" s="405"/>
      <c r="K9" s="405"/>
      <c r="L9" s="405"/>
      <c r="M9" s="405"/>
      <c r="N9" s="405"/>
      <c r="O9" s="405"/>
    </row>
    <row r="10" spans="1:17" ht="15" x14ac:dyDescent="0.25">
      <c r="A10" s="406" t="s">
        <v>160</v>
      </c>
      <c r="B10" s="407"/>
      <c r="C10" s="407"/>
      <c r="D10" s="407"/>
      <c r="E10" s="407"/>
      <c r="F10" s="407"/>
      <c r="G10" s="407"/>
      <c r="H10" s="407"/>
      <c r="I10" s="407"/>
      <c r="J10" s="407"/>
      <c r="K10" s="407"/>
      <c r="L10" s="407"/>
      <c r="M10" s="407"/>
      <c r="N10" s="407"/>
      <c r="O10" s="408"/>
    </row>
    <row r="11" spans="1:17" x14ac:dyDescent="0.2">
      <c r="A11" s="342"/>
      <c r="B11" s="2" t="s">
        <v>110</v>
      </c>
      <c r="C11" s="52" t="s">
        <v>8</v>
      </c>
      <c r="D11" s="52" t="s">
        <v>10</v>
      </c>
      <c r="E11" s="52" t="s">
        <v>12</v>
      </c>
      <c r="F11" s="53"/>
      <c r="G11" s="146" t="s">
        <v>85</v>
      </c>
      <c r="H11" s="8" t="str">
        <f>+G12</f>
        <v xml:space="preserve">    ONE STOP OPERATOR</v>
      </c>
      <c r="I11" s="144" t="s">
        <v>85</v>
      </c>
      <c r="J11" s="217" t="str">
        <f>+I12</f>
        <v xml:space="preserve">  </v>
      </c>
      <c r="K11" s="184" t="s">
        <v>85</v>
      </c>
      <c r="L11" s="219" t="str">
        <f>+K12</f>
        <v xml:space="preserve">  </v>
      </c>
      <c r="M11" s="194" t="s">
        <v>85</v>
      </c>
      <c r="N11" s="219" t="str">
        <f>+M12</f>
        <v xml:space="preserve">  </v>
      </c>
      <c r="O11" s="68"/>
    </row>
    <row r="12" spans="1:17" ht="22.5" x14ac:dyDescent="0.2">
      <c r="A12" s="69"/>
      <c r="B12" s="12"/>
      <c r="C12" s="49" t="s">
        <v>9</v>
      </c>
      <c r="D12" s="49" t="s">
        <v>11</v>
      </c>
      <c r="E12" s="49" t="s">
        <v>13</v>
      </c>
      <c r="F12" s="50"/>
      <c r="G12" s="215" t="str">
        <f>RIGHT('BUDGET SUMMARY'!A2,LEN(A2)-15)</f>
        <v xml:space="preserve">    ONE STOP OPERATOR</v>
      </c>
      <c r="H12" s="9" t="s">
        <v>68</v>
      </c>
      <c r="I12" s="216" t="str">
        <f>RIGHT('BUDGET SUMMARY'!A3,LEN(A3)-15)</f>
        <v xml:space="preserve">  </v>
      </c>
      <c r="J12" s="9" t="s">
        <v>68</v>
      </c>
      <c r="K12" s="218" t="str">
        <f>RIGHT('BUDGET SUMMARY'!A4,LEN(A4)-15)</f>
        <v xml:space="preserve">  </v>
      </c>
      <c r="L12" s="187" t="s">
        <v>68</v>
      </c>
      <c r="M12" s="220" t="str">
        <f>RIGHT('BUDGET SUMMARY'!A5,LEN(A5)-15)</f>
        <v xml:space="preserve">  </v>
      </c>
      <c r="N12" s="187" t="s">
        <v>68</v>
      </c>
      <c r="O12" s="70" t="s">
        <v>58</v>
      </c>
    </row>
    <row r="13" spans="1:17" x14ac:dyDescent="0.2">
      <c r="A13" s="126" t="s">
        <v>86</v>
      </c>
      <c r="B13" s="111"/>
      <c r="C13" s="49"/>
      <c r="D13" s="49"/>
      <c r="E13" s="49"/>
      <c r="F13" s="50"/>
      <c r="G13" s="119">
        <v>1</v>
      </c>
      <c r="H13" s="112"/>
      <c r="I13" s="119"/>
      <c r="J13" s="112"/>
      <c r="K13" s="119"/>
      <c r="L13" s="180"/>
      <c r="M13" s="119"/>
      <c r="N13" s="180"/>
      <c r="O13" s="70"/>
    </row>
    <row r="14" spans="1:17" x14ac:dyDescent="0.2">
      <c r="A14" s="71">
        <v>1</v>
      </c>
      <c r="B14" s="302"/>
      <c r="C14" s="121"/>
      <c r="D14" s="122"/>
      <c r="E14" s="122"/>
      <c r="F14" s="46"/>
      <c r="G14" s="47">
        <f t="shared" ref="G14:G20" si="0">ROUND($C14*$D14*$E14*$G$13,0)</f>
        <v>0</v>
      </c>
      <c r="H14" s="47"/>
      <c r="I14" s="47">
        <f t="shared" ref="I14:I20" si="1">ROUND($C14*$D14*$E14*$I$13,0)</f>
        <v>0</v>
      </c>
      <c r="J14" s="47"/>
      <c r="K14" s="47">
        <f t="shared" ref="K14:K20" si="2">ROUND($C14*$D14*$E14*$K$13,0)</f>
        <v>0</v>
      </c>
      <c r="L14" s="181"/>
      <c r="M14" s="47">
        <f t="shared" ref="M14:M20" si="3">ROUND($C14*$D14*$E14*$M$13,0)</f>
        <v>0</v>
      </c>
      <c r="N14" s="181"/>
      <c r="O14" s="72">
        <f t="shared" ref="O14:O20" si="4">SUM(G14:N14)</f>
        <v>0</v>
      </c>
      <c r="Q14" s="15"/>
    </row>
    <row r="15" spans="1:17" x14ac:dyDescent="0.2">
      <c r="A15" s="71">
        <v>2</v>
      </c>
      <c r="B15" s="302"/>
      <c r="C15" s="121"/>
      <c r="D15" s="122"/>
      <c r="E15" s="122"/>
      <c r="F15" s="46"/>
      <c r="G15" s="47">
        <f t="shared" si="0"/>
        <v>0</v>
      </c>
      <c r="H15" s="47"/>
      <c r="I15" s="47">
        <f t="shared" si="1"/>
        <v>0</v>
      </c>
      <c r="J15" s="47"/>
      <c r="K15" s="47">
        <f t="shared" si="2"/>
        <v>0</v>
      </c>
      <c r="L15" s="181"/>
      <c r="M15" s="47">
        <f t="shared" si="3"/>
        <v>0</v>
      </c>
      <c r="N15" s="181"/>
      <c r="O15" s="72">
        <f t="shared" si="4"/>
        <v>0</v>
      </c>
      <c r="Q15" s="15"/>
    </row>
    <row r="16" spans="1:17" x14ac:dyDescent="0.2">
      <c r="A16" s="71">
        <v>3</v>
      </c>
      <c r="B16" s="302"/>
      <c r="C16" s="121"/>
      <c r="D16" s="122"/>
      <c r="E16" s="122"/>
      <c r="F16" s="46"/>
      <c r="G16" s="47">
        <f t="shared" si="0"/>
        <v>0</v>
      </c>
      <c r="H16" s="47"/>
      <c r="I16" s="47">
        <f t="shared" si="1"/>
        <v>0</v>
      </c>
      <c r="J16" s="47"/>
      <c r="K16" s="47">
        <f t="shared" si="2"/>
        <v>0</v>
      </c>
      <c r="L16" s="181"/>
      <c r="M16" s="47">
        <f t="shared" si="3"/>
        <v>0</v>
      </c>
      <c r="N16" s="181"/>
      <c r="O16" s="72">
        <f t="shared" si="4"/>
        <v>0</v>
      </c>
      <c r="Q16" s="15"/>
    </row>
    <row r="17" spans="1:17" x14ac:dyDescent="0.2">
      <c r="A17" s="71">
        <v>4</v>
      </c>
      <c r="B17" s="302"/>
      <c r="C17" s="121"/>
      <c r="D17" s="122"/>
      <c r="E17" s="122"/>
      <c r="F17" s="46"/>
      <c r="G17" s="47">
        <f t="shared" si="0"/>
        <v>0</v>
      </c>
      <c r="H17" s="47"/>
      <c r="I17" s="47">
        <f t="shared" si="1"/>
        <v>0</v>
      </c>
      <c r="J17" s="47"/>
      <c r="K17" s="47">
        <f t="shared" si="2"/>
        <v>0</v>
      </c>
      <c r="L17" s="181"/>
      <c r="M17" s="47">
        <f t="shared" si="3"/>
        <v>0</v>
      </c>
      <c r="N17" s="181"/>
      <c r="O17" s="72">
        <f t="shared" si="4"/>
        <v>0</v>
      </c>
      <c r="Q17" s="15"/>
    </row>
    <row r="18" spans="1:17" x14ac:dyDescent="0.2">
      <c r="A18" s="71">
        <v>5</v>
      </c>
      <c r="B18" s="302"/>
      <c r="C18" s="121"/>
      <c r="D18" s="122"/>
      <c r="E18" s="122"/>
      <c r="F18" s="46"/>
      <c r="G18" s="47">
        <f t="shared" si="0"/>
        <v>0</v>
      </c>
      <c r="H18" s="47"/>
      <c r="I18" s="47">
        <f t="shared" si="1"/>
        <v>0</v>
      </c>
      <c r="J18" s="47"/>
      <c r="K18" s="47">
        <f t="shared" si="2"/>
        <v>0</v>
      </c>
      <c r="L18" s="181"/>
      <c r="M18" s="47">
        <f t="shared" si="3"/>
        <v>0</v>
      </c>
      <c r="N18" s="181"/>
      <c r="O18" s="72">
        <f t="shared" si="4"/>
        <v>0</v>
      </c>
      <c r="Q18" s="15"/>
    </row>
    <row r="19" spans="1:17" x14ac:dyDescent="0.2">
      <c r="A19" s="71">
        <v>6</v>
      </c>
      <c r="B19" s="302"/>
      <c r="C19" s="121"/>
      <c r="D19" s="122"/>
      <c r="E19" s="122"/>
      <c r="F19" s="46"/>
      <c r="G19" s="47">
        <f t="shared" si="0"/>
        <v>0</v>
      </c>
      <c r="H19" s="47"/>
      <c r="I19" s="47">
        <f t="shared" si="1"/>
        <v>0</v>
      </c>
      <c r="J19" s="47"/>
      <c r="K19" s="47">
        <f t="shared" si="2"/>
        <v>0</v>
      </c>
      <c r="L19" s="181"/>
      <c r="M19" s="47">
        <f t="shared" si="3"/>
        <v>0</v>
      </c>
      <c r="N19" s="181"/>
      <c r="O19" s="72">
        <f t="shared" si="4"/>
        <v>0</v>
      </c>
      <c r="Q19" s="15"/>
    </row>
    <row r="20" spans="1:17" x14ac:dyDescent="0.2">
      <c r="A20" s="71">
        <v>7</v>
      </c>
      <c r="B20" s="302"/>
      <c r="C20" s="121"/>
      <c r="D20" s="122"/>
      <c r="E20" s="122"/>
      <c r="F20" s="46"/>
      <c r="G20" s="47">
        <f t="shared" si="0"/>
        <v>0</v>
      </c>
      <c r="H20" s="47"/>
      <c r="I20" s="47">
        <f t="shared" si="1"/>
        <v>0</v>
      </c>
      <c r="J20" s="47"/>
      <c r="K20" s="47">
        <f t="shared" si="2"/>
        <v>0</v>
      </c>
      <c r="L20" s="181"/>
      <c r="M20" s="47">
        <f t="shared" si="3"/>
        <v>0</v>
      </c>
      <c r="N20" s="181"/>
      <c r="O20" s="72">
        <f t="shared" si="4"/>
        <v>0</v>
      </c>
      <c r="Q20" s="17"/>
    </row>
    <row r="21" spans="1:17" x14ac:dyDescent="0.2">
      <c r="A21" s="103" t="s">
        <v>79</v>
      </c>
      <c r="B21" s="302"/>
      <c r="C21" s="47"/>
      <c r="D21" s="47">
        <f>SUM(D14:D20)</f>
        <v>0</v>
      </c>
      <c r="E21" s="47"/>
      <c r="F21" s="46"/>
      <c r="G21" s="47">
        <f t="shared" ref="G21:O21" si="5">SUM(G14:G20)</f>
        <v>0</v>
      </c>
      <c r="H21" s="47">
        <f t="shared" si="5"/>
        <v>0</v>
      </c>
      <c r="I21" s="47">
        <f t="shared" si="5"/>
        <v>0</v>
      </c>
      <c r="J21" s="47">
        <f t="shared" si="5"/>
        <v>0</v>
      </c>
      <c r="K21" s="47">
        <f t="shared" si="5"/>
        <v>0</v>
      </c>
      <c r="L21" s="47">
        <f t="shared" si="5"/>
        <v>0</v>
      </c>
      <c r="M21" s="47">
        <f t="shared" si="5"/>
        <v>0</v>
      </c>
      <c r="N21" s="47">
        <f t="shared" si="5"/>
        <v>0</v>
      </c>
      <c r="O21" s="113">
        <f t="shared" si="5"/>
        <v>0</v>
      </c>
      <c r="Q21" s="18"/>
    </row>
    <row r="22" spans="1:17" x14ac:dyDescent="0.2">
      <c r="A22" s="415"/>
      <c r="B22" s="416"/>
      <c r="C22" s="416"/>
      <c r="D22" s="416"/>
      <c r="E22" s="416"/>
      <c r="F22" s="416"/>
      <c r="G22" s="416"/>
      <c r="H22" s="416"/>
      <c r="I22" s="416"/>
      <c r="J22" s="416"/>
      <c r="K22" s="416"/>
      <c r="L22" s="416"/>
      <c r="M22" s="416"/>
      <c r="N22" s="416"/>
      <c r="O22" s="417"/>
    </row>
    <row r="23" spans="1:17" ht="15" x14ac:dyDescent="0.25">
      <c r="A23" s="409" t="s">
        <v>161</v>
      </c>
      <c r="B23" s="410"/>
      <c r="C23" s="410"/>
      <c r="D23" s="410"/>
      <c r="E23" s="410"/>
      <c r="F23" s="410"/>
      <c r="G23" s="410"/>
      <c r="H23" s="410"/>
      <c r="I23" s="410"/>
      <c r="J23" s="410"/>
      <c r="K23" s="410"/>
      <c r="L23" s="410"/>
      <c r="M23" s="411"/>
      <c r="N23" s="411"/>
      <c r="O23" s="412"/>
    </row>
    <row r="24" spans="1:17" ht="15" x14ac:dyDescent="0.25">
      <c r="A24" s="82"/>
      <c r="B24" s="33"/>
      <c r="C24" s="54"/>
      <c r="D24" s="54"/>
      <c r="E24" s="54"/>
      <c r="F24" s="54"/>
      <c r="G24" s="158" t="str">
        <f>+$G$11</f>
        <v>Current / Original</v>
      </c>
      <c r="H24" s="8" t="str">
        <f>+$H$11</f>
        <v xml:space="preserve">    ONE STOP OPERATOR</v>
      </c>
      <c r="I24" s="161" t="str">
        <f>+$I$11</f>
        <v>Current / Original</v>
      </c>
      <c r="J24" s="8" t="str">
        <f>+$J$11</f>
        <v xml:space="preserve">  </v>
      </c>
      <c r="K24" s="184" t="str">
        <f>+$K$11</f>
        <v>Current / Original</v>
      </c>
      <c r="L24" s="186" t="str">
        <f>+$L$11</f>
        <v xml:space="preserve">  </v>
      </c>
      <c r="M24" s="194" t="str">
        <f>+$M$11</f>
        <v>Current / Original</v>
      </c>
      <c r="N24" s="186" t="str">
        <f>+$N$11</f>
        <v xml:space="preserve">  </v>
      </c>
      <c r="O24" s="68"/>
    </row>
    <row r="25" spans="1:17" x14ac:dyDescent="0.2">
      <c r="A25" s="69"/>
      <c r="B25" s="3" t="s">
        <v>27</v>
      </c>
      <c r="C25" s="50" t="s">
        <v>16</v>
      </c>
      <c r="D25" s="50" t="s">
        <v>15</v>
      </c>
      <c r="E25" s="50"/>
      <c r="F25" s="50"/>
      <c r="G25" s="147" t="str">
        <f>+$G$12</f>
        <v xml:space="preserve">    ONE STOP OPERATOR</v>
      </c>
      <c r="H25" s="9" t="str">
        <f>+$H$12</f>
        <v>Change</v>
      </c>
      <c r="I25" s="145" t="str">
        <f>+$I$12</f>
        <v xml:space="preserve">  </v>
      </c>
      <c r="J25" s="9" t="str">
        <f>+$J$12</f>
        <v>Change</v>
      </c>
      <c r="K25" s="185" t="str">
        <f>+$K$12</f>
        <v xml:space="preserve">  </v>
      </c>
      <c r="L25" s="187" t="str">
        <f>+$L$12</f>
        <v>Change</v>
      </c>
      <c r="M25" s="195" t="str">
        <f>+$M$12</f>
        <v xml:space="preserve">  </v>
      </c>
      <c r="N25" s="187" t="str">
        <f>+$N$12</f>
        <v>Change</v>
      </c>
      <c r="O25" s="70" t="s">
        <v>58</v>
      </c>
    </row>
    <row r="26" spans="1:17" x14ac:dyDescent="0.2">
      <c r="A26" s="126" t="s">
        <v>86</v>
      </c>
      <c r="B26" s="111"/>
      <c r="C26" s="49"/>
      <c r="D26" s="49"/>
      <c r="E26" s="49"/>
      <c r="F26" s="50"/>
      <c r="G26" s="119">
        <v>1</v>
      </c>
      <c r="H26" s="112"/>
      <c r="I26" s="119"/>
      <c r="J26" s="112"/>
      <c r="K26" s="119"/>
      <c r="L26" s="180"/>
      <c r="M26" s="119"/>
      <c r="N26" s="180"/>
      <c r="O26" s="70"/>
    </row>
    <row r="27" spans="1:17" x14ac:dyDescent="0.2">
      <c r="A27" s="83">
        <v>1</v>
      </c>
      <c r="B27" s="302"/>
      <c r="C27" s="121"/>
      <c r="D27" s="123"/>
      <c r="E27" s="46"/>
      <c r="F27" s="46"/>
      <c r="G27" s="47">
        <f t="shared" ref="G27:G32" si="6">ROUND($C27*$D27*$G$26,0)</f>
        <v>0</v>
      </c>
      <c r="H27" s="47"/>
      <c r="I27" s="47">
        <f t="shared" ref="I27:I32" si="7">ROUND($C27*$D27*$I$26,0)</f>
        <v>0</v>
      </c>
      <c r="J27" s="47"/>
      <c r="K27" s="47">
        <f t="shared" ref="K27:K32" si="8">ROUND($C27*$D27*$K$26,0)</f>
        <v>0</v>
      </c>
      <c r="L27" s="181"/>
      <c r="M27" s="47">
        <f t="shared" ref="M27:M32" si="9">ROUND($C27*$D27*$M$26,0)</f>
        <v>0</v>
      </c>
      <c r="N27" s="181"/>
      <c r="O27" s="72">
        <f t="shared" ref="O27:O32" si="10">SUM(G27:N27)</f>
        <v>0</v>
      </c>
    </row>
    <row r="28" spans="1:17" x14ac:dyDescent="0.2">
      <c r="A28" s="71">
        <v>2</v>
      </c>
      <c r="B28" s="302"/>
      <c r="C28" s="121"/>
      <c r="D28" s="123"/>
      <c r="E28" s="48"/>
      <c r="F28" s="46"/>
      <c r="G28" s="47">
        <f t="shared" si="6"/>
        <v>0</v>
      </c>
      <c r="H28" s="47"/>
      <c r="I28" s="47">
        <f t="shared" si="7"/>
        <v>0</v>
      </c>
      <c r="J28" s="47"/>
      <c r="K28" s="47">
        <f t="shared" si="8"/>
        <v>0</v>
      </c>
      <c r="L28" s="181"/>
      <c r="M28" s="47">
        <f t="shared" si="9"/>
        <v>0</v>
      </c>
      <c r="N28" s="181"/>
      <c r="O28" s="72">
        <f t="shared" si="10"/>
        <v>0</v>
      </c>
      <c r="P28" s="22"/>
    </row>
    <row r="29" spans="1:17" x14ac:dyDescent="0.2">
      <c r="A29" s="71">
        <v>3</v>
      </c>
      <c r="B29" s="302"/>
      <c r="C29" s="121"/>
      <c r="D29" s="123"/>
      <c r="E29" s="46"/>
      <c r="F29" s="46"/>
      <c r="G29" s="47">
        <f t="shared" si="6"/>
        <v>0</v>
      </c>
      <c r="H29" s="47"/>
      <c r="I29" s="47">
        <f t="shared" si="7"/>
        <v>0</v>
      </c>
      <c r="J29" s="47"/>
      <c r="K29" s="47">
        <f t="shared" si="8"/>
        <v>0</v>
      </c>
      <c r="L29" s="181"/>
      <c r="M29" s="47">
        <f t="shared" si="9"/>
        <v>0</v>
      </c>
      <c r="N29" s="181"/>
      <c r="O29" s="72">
        <f t="shared" si="10"/>
        <v>0</v>
      </c>
    </row>
    <row r="30" spans="1:17" x14ac:dyDescent="0.2">
      <c r="A30" s="71">
        <v>4</v>
      </c>
      <c r="B30" s="302"/>
      <c r="C30" s="121"/>
      <c r="D30" s="123"/>
      <c r="E30" s="46"/>
      <c r="F30" s="46"/>
      <c r="G30" s="47">
        <f t="shared" si="6"/>
        <v>0</v>
      </c>
      <c r="H30" s="47"/>
      <c r="I30" s="47">
        <f t="shared" si="7"/>
        <v>0</v>
      </c>
      <c r="J30" s="47"/>
      <c r="K30" s="47">
        <f t="shared" si="8"/>
        <v>0</v>
      </c>
      <c r="L30" s="181"/>
      <c r="M30" s="47">
        <f t="shared" si="9"/>
        <v>0</v>
      </c>
      <c r="N30" s="181"/>
      <c r="O30" s="72">
        <f t="shared" si="10"/>
        <v>0</v>
      </c>
    </row>
    <row r="31" spans="1:17" x14ac:dyDescent="0.2">
      <c r="A31" s="71">
        <v>5</v>
      </c>
      <c r="B31" s="302"/>
      <c r="C31" s="121"/>
      <c r="D31" s="123"/>
      <c r="E31" s="46"/>
      <c r="F31" s="46"/>
      <c r="G31" s="47">
        <f t="shared" si="6"/>
        <v>0</v>
      </c>
      <c r="H31" s="47"/>
      <c r="I31" s="47">
        <f t="shared" si="7"/>
        <v>0</v>
      </c>
      <c r="J31" s="47"/>
      <c r="K31" s="47">
        <f t="shared" si="8"/>
        <v>0</v>
      </c>
      <c r="L31" s="181"/>
      <c r="M31" s="47">
        <f t="shared" si="9"/>
        <v>0</v>
      </c>
      <c r="N31" s="181"/>
      <c r="O31" s="72">
        <f t="shared" si="10"/>
        <v>0</v>
      </c>
    </row>
    <row r="32" spans="1:17" x14ac:dyDescent="0.2">
      <c r="A32" s="71">
        <v>6</v>
      </c>
      <c r="B32" s="302"/>
      <c r="C32" s="121"/>
      <c r="D32" s="123"/>
      <c r="E32" s="46"/>
      <c r="F32" s="46"/>
      <c r="G32" s="47">
        <f t="shared" si="6"/>
        <v>0</v>
      </c>
      <c r="H32" s="47"/>
      <c r="I32" s="47">
        <f t="shared" si="7"/>
        <v>0</v>
      </c>
      <c r="J32" s="47"/>
      <c r="K32" s="47">
        <f t="shared" si="8"/>
        <v>0</v>
      </c>
      <c r="L32" s="181"/>
      <c r="M32" s="47">
        <f t="shared" si="9"/>
        <v>0</v>
      </c>
      <c r="N32" s="181"/>
      <c r="O32" s="72">
        <f t="shared" si="10"/>
        <v>0</v>
      </c>
    </row>
    <row r="33" spans="1:15" x14ac:dyDescent="0.2">
      <c r="A33" s="103" t="s">
        <v>79</v>
      </c>
      <c r="B33" s="302"/>
      <c r="C33" s="47">
        <f>SUM(C27:C32)</f>
        <v>0</v>
      </c>
      <c r="D33" s="46"/>
      <c r="E33" s="46"/>
      <c r="F33" s="46"/>
      <c r="G33" s="47">
        <f t="shared" ref="G33:O33" si="11">SUM(G27:G32)</f>
        <v>0</v>
      </c>
      <c r="H33" s="47">
        <f t="shared" si="11"/>
        <v>0</v>
      </c>
      <c r="I33" s="47">
        <f t="shared" si="11"/>
        <v>0</v>
      </c>
      <c r="J33" s="47">
        <f t="shared" si="11"/>
        <v>0</v>
      </c>
      <c r="K33" s="47">
        <f t="shared" si="11"/>
        <v>0</v>
      </c>
      <c r="L33" s="47">
        <f t="shared" si="11"/>
        <v>0</v>
      </c>
      <c r="M33" s="47">
        <f t="shared" si="11"/>
        <v>0</v>
      </c>
      <c r="N33" s="47">
        <f t="shared" si="11"/>
        <v>0</v>
      </c>
      <c r="O33" s="113">
        <f t="shared" si="11"/>
        <v>0</v>
      </c>
    </row>
    <row r="34" spans="1:15" x14ac:dyDescent="0.2">
      <c r="A34" s="342"/>
      <c r="B34" s="61"/>
      <c r="C34" s="62"/>
      <c r="D34" s="62"/>
      <c r="E34" s="62"/>
      <c r="F34" s="62"/>
      <c r="G34" s="61"/>
      <c r="H34" s="61"/>
      <c r="I34" s="61"/>
      <c r="J34" s="61"/>
      <c r="K34" s="61"/>
      <c r="L34" s="61"/>
      <c r="M34" s="61"/>
      <c r="N34" s="61"/>
      <c r="O34" s="100"/>
    </row>
    <row r="35" spans="1:15" ht="15" x14ac:dyDescent="0.25">
      <c r="A35" s="399" t="s">
        <v>162</v>
      </c>
      <c r="B35" s="413"/>
      <c r="C35" s="413"/>
      <c r="D35" s="413"/>
      <c r="E35" s="413"/>
      <c r="F35" s="413"/>
      <c r="G35" s="413"/>
      <c r="H35" s="413"/>
      <c r="I35" s="413"/>
      <c r="J35" s="413"/>
      <c r="K35" s="413"/>
      <c r="L35" s="413"/>
      <c r="M35" s="413"/>
      <c r="N35" s="413"/>
      <c r="O35" s="414"/>
    </row>
    <row r="36" spans="1:15" x14ac:dyDescent="0.2">
      <c r="A36" s="342"/>
      <c r="B36" s="2" t="s">
        <v>20</v>
      </c>
      <c r="C36" s="52" t="s">
        <v>24</v>
      </c>
      <c r="D36" s="52" t="s">
        <v>25</v>
      </c>
      <c r="E36" s="52" t="s">
        <v>30</v>
      </c>
      <c r="F36" s="53"/>
      <c r="G36" s="158" t="str">
        <f>+$G$11</f>
        <v>Current / Original</v>
      </c>
      <c r="H36" s="8" t="str">
        <f>+$H$11</f>
        <v xml:space="preserve">    ONE STOP OPERATOR</v>
      </c>
      <c r="I36" s="161" t="str">
        <f>+$I$11</f>
        <v>Current / Original</v>
      </c>
      <c r="J36" s="8" t="str">
        <f>+$J$11</f>
        <v xml:space="preserve">  </v>
      </c>
      <c r="K36" s="184" t="str">
        <f>+$K$11</f>
        <v>Current / Original</v>
      </c>
      <c r="L36" s="186" t="str">
        <f>+$L$11</f>
        <v xml:space="preserve">  </v>
      </c>
      <c r="M36" s="194" t="str">
        <f>+$M$11</f>
        <v>Current / Original</v>
      </c>
      <c r="N36" s="186" t="str">
        <f>+$N$11</f>
        <v xml:space="preserve">  </v>
      </c>
      <c r="O36" s="68"/>
    </row>
    <row r="37" spans="1:15" x14ac:dyDescent="0.2">
      <c r="A37" s="69"/>
      <c r="B37" s="12"/>
      <c r="C37" s="49" t="s">
        <v>29</v>
      </c>
      <c r="D37" s="49" t="s">
        <v>26</v>
      </c>
      <c r="E37" s="49" t="s">
        <v>14</v>
      </c>
      <c r="F37" s="50"/>
      <c r="G37" s="147" t="str">
        <f>+$G$12</f>
        <v xml:space="preserve">    ONE STOP OPERATOR</v>
      </c>
      <c r="H37" s="9" t="str">
        <f>+$H$12</f>
        <v>Change</v>
      </c>
      <c r="I37" s="145" t="str">
        <f>+$I$12</f>
        <v xml:space="preserve">  </v>
      </c>
      <c r="J37" s="9" t="str">
        <f>+$J$12</f>
        <v>Change</v>
      </c>
      <c r="K37" s="185" t="str">
        <f>+$K$12</f>
        <v xml:space="preserve">  </v>
      </c>
      <c r="L37" s="187" t="str">
        <f>+$L$12</f>
        <v>Change</v>
      </c>
      <c r="M37" s="195" t="str">
        <f>+$M$12</f>
        <v xml:space="preserve">  </v>
      </c>
      <c r="N37" s="187" t="str">
        <f>+$N$12</f>
        <v>Change</v>
      </c>
      <c r="O37" s="70" t="s">
        <v>58</v>
      </c>
    </row>
    <row r="38" spans="1:15" x14ac:dyDescent="0.2">
      <c r="A38" s="126" t="s">
        <v>86</v>
      </c>
      <c r="B38" s="111"/>
      <c r="C38" s="49"/>
      <c r="D38" s="49"/>
      <c r="E38" s="49"/>
      <c r="F38" s="50"/>
      <c r="G38" s="119">
        <v>1</v>
      </c>
      <c r="H38" s="112"/>
      <c r="I38" s="119"/>
      <c r="J38" s="112"/>
      <c r="K38" s="119"/>
      <c r="L38" s="180"/>
      <c r="M38" s="119"/>
      <c r="N38" s="180"/>
      <c r="O38" s="70"/>
    </row>
    <row r="39" spans="1:15" hidden="1" x14ac:dyDescent="0.2">
      <c r="A39" s="71">
        <v>1</v>
      </c>
      <c r="B39" s="345" t="s">
        <v>74</v>
      </c>
      <c r="C39" s="343"/>
      <c r="D39" s="343"/>
      <c r="E39" s="344"/>
      <c r="F39" s="343"/>
      <c r="G39" s="344">
        <f t="shared" ref="G39:G48" si="12">ROUND(($C39*$D39*$E39)*$G$38,0)</f>
        <v>0</v>
      </c>
      <c r="H39" s="344"/>
      <c r="I39" s="344">
        <f t="shared" ref="I39:I48" si="13">ROUND(($C39*$D39*$E39)*$I$38,0)</f>
        <v>0</v>
      </c>
      <c r="J39" s="344"/>
      <c r="K39" s="47">
        <f t="shared" ref="K39:K48" si="14">ROUND(($C39*$D39*$E39)*$K$38,0)</f>
        <v>0</v>
      </c>
      <c r="L39" s="181"/>
      <c r="M39" s="47">
        <f t="shared" ref="M39:M48" si="15">ROUND(($C39*$D39*$E39)*$M$38,0)</f>
        <v>0</v>
      </c>
      <c r="N39" s="181"/>
      <c r="O39" s="72">
        <f t="shared" ref="O39:O48" si="16">SUM(G39:N39)</f>
        <v>0</v>
      </c>
    </row>
    <row r="40" spans="1:15" hidden="1" x14ac:dyDescent="0.2">
      <c r="A40" s="71">
        <v>2</v>
      </c>
      <c r="B40" s="346" t="s">
        <v>117</v>
      </c>
      <c r="C40" s="343"/>
      <c r="D40" s="343"/>
      <c r="E40" s="344"/>
      <c r="F40" s="343"/>
      <c r="G40" s="344">
        <f t="shared" si="12"/>
        <v>0</v>
      </c>
      <c r="H40" s="344"/>
      <c r="I40" s="344">
        <f t="shared" si="13"/>
        <v>0</v>
      </c>
      <c r="J40" s="344"/>
      <c r="K40" s="47">
        <f t="shared" si="14"/>
        <v>0</v>
      </c>
      <c r="L40" s="181"/>
      <c r="M40" s="47">
        <f t="shared" si="15"/>
        <v>0</v>
      </c>
      <c r="N40" s="181"/>
      <c r="O40" s="72">
        <f t="shared" si="16"/>
        <v>0</v>
      </c>
    </row>
    <row r="41" spans="1:15" hidden="1" x14ac:dyDescent="0.2">
      <c r="A41" s="71">
        <v>3</v>
      </c>
      <c r="B41" s="345" t="s">
        <v>98</v>
      </c>
      <c r="C41" s="343"/>
      <c r="D41" s="343"/>
      <c r="E41" s="344"/>
      <c r="F41" s="343"/>
      <c r="G41" s="344">
        <f t="shared" si="12"/>
        <v>0</v>
      </c>
      <c r="H41" s="344"/>
      <c r="I41" s="344">
        <f t="shared" si="13"/>
        <v>0</v>
      </c>
      <c r="J41" s="344"/>
      <c r="K41" s="47">
        <f t="shared" si="14"/>
        <v>0</v>
      </c>
      <c r="L41" s="181"/>
      <c r="M41" s="47">
        <f t="shared" si="15"/>
        <v>0</v>
      </c>
      <c r="N41" s="181"/>
      <c r="O41" s="72">
        <f t="shared" si="16"/>
        <v>0</v>
      </c>
    </row>
    <row r="42" spans="1:15" x14ac:dyDescent="0.2">
      <c r="A42" s="71">
        <v>1</v>
      </c>
      <c r="B42" s="282" t="s">
        <v>130</v>
      </c>
      <c r="C42" s="121"/>
      <c r="D42" s="121"/>
      <c r="E42" s="122"/>
      <c r="F42" s="46"/>
      <c r="G42" s="47">
        <f t="shared" si="12"/>
        <v>0</v>
      </c>
      <c r="H42" s="47"/>
      <c r="I42" s="47">
        <f t="shared" si="13"/>
        <v>0</v>
      </c>
      <c r="J42" s="47"/>
      <c r="K42" s="47">
        <f t="shared" si="14"/>
        <v>0</v>
      </c>
      <c r="L42" s="181"/>
      <c r="M42" s="47">
        <f t="shared" si="15"/>
        <v>0</v>
      </c>
      <c r="N42" s="181"/>
      <c r="O42" s="72">
        <f t="shared" si="16"/>
        <v>0</v>
      </c>
    </row>
    <row r="43" spans="1:15" x14ac:dyDescent="0.2">
      <c r="A43" s="71">
        <v>2</v>
      </c>
      <c r="B43" s="282" t="s">
        <v>130</v>
      </c>
      <c r="C43" s="121"/>
      <c r="D43" s="121"/>
      <c r="E43" s="122"/>
      <c r="F43" s="46"/>
      <c r="G43" s="47">
        <f t="shared" si="12"/>
        <v>0</v>
      </c>
      <c r="H43" s="47"/>
      <c r="I43" s="47">
        <f t="shared" si="13"/>
        <v>0</v>
      </c>
      <c r="J43" s="47"/>
      <c r="K43" s="47">
        <f t="shared" si="14"/>
        <v>0</v>
      </c>
      <c r="L43" s="181"/>
      <c r="M43" s="47">
        <f t="shared" si="15"/>
        <v>0</v>
      </c>
      <c r="N43" s="181"/>
      <c r="O43" s="72">
        <f>SUM(G43:N43)</f>
        <v>0</v>
      </c>
    </row>
    <row r="44" spans="1:15" x14ac:dyDescent="0.2">
      <c r="A44" s="71">
        <v>3</v>
      </c>
      <c r="B44" s="282" t="s">
        <v>111</v>
      </c>
      <c r="C44" s="121"/>
      <c r="D44" s="121"/>
      <c r="E44" s="122"/>
      <c r="F44" s="46"/>
      <c r="G44" s="47">
        <f t="shared" si="12"/>
        <v>0</v>
      </c>
      <c r="H44" s="47"/>
      <c r="I44" s="47">
        <f t="shared" si="13"/>
        <v>0</v>
      </c>
      <c r="J44" s="47"/>
      <c r="K44" s="47">
        <f t="shared" si="14"/>
        <v>0</v>
      </c>
      <c r="L44" s="181"/>
      <c r="M44" s="47">
        <f t="shared" si="15"/>
        <v>0</v>
      </c>
      <c r="N44" s="181"/>
      <c r="O44" s="72">
        <f>SUM(G44:N44)</f>
        <v>0</v>
      </c>
    </row>
    <row r="45" spans="1:15" hidden="1" x14ac:dyDescent="0.2">
      <c r="A45" s="71">
        <v>7</v>
      </c>
      <c r="B45" s="347" t="s">
        <v>112</v>
      </c>
      <c r="C45" s="343"/>
      <c r="D45" s="343"/>
      <c r="E45" s="344"/>
      <c r="F45" s="343"/>
      <c r="G45" s="344">
        <f t="shared" si="12"/>
        <v>0</v>
      </c>
      <c r="H45" s="344"/>
      <c r="I45" s="344">
        <f t="shared" si="13"/>
        <v>0</v>
      </c>
      <c r="J45" s="344"/>
      <c r="K45" s="47">
        <f t="shared" si="14"/>
        <v>0</v>
      </c>
      <c r="L45" s="181"/>
      <c r="M45" s="47">
        <f t="shared" si="15"/>
        <v>0</v>
      </c>
      <c r="N45" s="181"/>
      <c r="O45" s="72">
        <f t="shared" si="16"/>
        <v>0</v>
      </c>
    </row>
    <row r="46" spans="1:15" hidden="1" x14ac:dyDescent="0.2">
      <c r="A46" s="71">
        <v>8</v>
      </c>
      <c r="B46" s="348" t="s">
        <v>113</v>
      </c>
      <c r="C46" s="343"/>
      <c r="D46" s="343"/>
      <c r="E46" s="344"/>
      <c r="F46" s="343"/>
      <c r="G46" s="344">
        <f t="shared" si="12"/>
        <v>0</v>
      </c>
      <c r="H46" s="344"/>
      <c r="I46" s="344">
        <f t="shared" si="13"/>
        <v>0</v>
      </c>
      <c r="J46" s="344"/>
      <c r="K46" s="47">
        <f t="shared" si="14"/>
        <v>0</v>
      </c>
      <c r="L46" s="181"/>
      <c r="M46" s="47">
        <f t="shared" si="15"/>
        <v>0</v>
      </c>
      <c r="N46" s="181"/>
      <c r="O46" s="72">
        <f t="shared" si="16"/>
        <v>0</v>
      </c>
    </row>
    <row r="47" spans="1:15" hidden="1" x14ac:dyDescent="0.2">
      <c r="A47" s="71">
        <v>9</v>
      </c>
      <c r="B47" s="345" t="s">
        <v>132</v>
      </c>
      <c r="C47" s="343"/>
      <c r="D47" s="343"/>
      <c r="E47" s="344"/>
      <c r="F47" s="343"/>
      <c r="G47" s="344">
        <f t="shared" si="12"/>
        <v>0</v>
      </c>
      <c r="H47" s="344"/>
      <c r="I47" s="344">
        <f t="shared" si="13"/>
        <v>0</v>
      </c>
      <c r="J47" s="344"/>
      <c r="K47" s="47">
        <f t="shared" si="14"/>
        <v>0</v>
      </c>
      <c r="L47" s="181"/>
      <c r="M47" s="47">
        <f t="shared" si="15"/>
        <v>0</v>
      </c>
      <c r="N47" s="181"/>
      <c r="O47" s="72">
        <f t="shared" si="16"/>
        <v>0</v>
      </c>
    </row>
    <row r="48" spans="1:15" x14ac:dyDescent="0.2">
      <c r="A48" s="71">
        <v>4</v>
      </c>
      <c r="B48" s="338" t="s">
        <v>149</v>
      </c>
      <c r="C48" s="121"/>
      <c r="D48" s="121"/>
      <c r="E48" s="122"/>
      <c r="F48" s="46"/>
      <c r="G48" s="47">
        <f t="shared" si="12"/>
        <v>0</v>
      </c>
      <c r="H48" s="47"/>
      <c r="I48" s="47">
        <f t="shared" si="13"/>
        <v>0</v>
      </c>
      <c r="J48" s="47"/>
      <c r="K48" s="47">
        <f t="shared" si="14"/>
        <v>0</v>
      </c>
      <c r="L48" s="181"/>
      <c r="M48" s="47">
        <f t="shared" si="15"/>
        <v>0</v>
      </c>
      <c r="N48" s="181"/>
      <c r="O48" s="72">
        <f t="shared" si="16"/>
        <v>0</v>
      </c>
    </row>
    <row r="49" spans="1:20" ht="13.5" thickBot="1" x14ac:dyDescent="0.25">
      <c r="A49" s="350" t="s">
        <v>79</v>
      </c>
      <c r="B49" s="351"/>
      <c r="C49" s="352">
        <f>SUM(C39:C48)</f>
        <v>0</v>
      </c>
      <c r="D49" s="352"/>
      <c r="E49" s="352"/>
      <c r="F49" s="352"/>
      <c r="G49" s="353">
        <f t="shared" ref="G49:O49" si="17">SUM(G39:G48)</f>
        <v>0</v>
      </c>
      <c r="H49" s="353">
        <f t="shared" si="17"/>
        <v>0</v>
      </c>
      <c r="I49" s="353">
        <f t="shared" si="17"/>
        <v>0</v>
      </c>
      <c r="J49" s="353">
        <f>SUM(J39:J48)</f>
        <v>0</v>
      </c>
      <c r="K49" s="353">
        <f t="shared" si="17"/>
        <v>0</v>
      </c>
      <c r="L49" s="353">
        <f t="shared" si="17"/>
        <v>0</v>
      </c>
      <c r="M49" s="353">
        <f t="shared" si="17"/>
        <v>0</v>
      </c>
      <c r="N49" s="353">
        <f t="shared" si="17"/>
        <v>0</v>
      </c>
      <c r="O49" s="354">
        <f t="shared" si="17"/>
        <v>0</v>
      </c>
    </row>
    <row r="50" spans="1:20" x14ac:dyDescent="0.2">
      <c r="A50" s="84"/>
      <c r="B50" s="24"/>
      <c r="C50" s="56"/>
      <c r="D50" s="56"/>
      <c r="E50" s="56"/>
      <c r="F50" s="56"/>
      <c r="G50" s="24"/>
      <c r="H50" s="24"/>
      <c r="I50" s="24"/>
      <c r="J50" s="24"/>
      <c r="K50" s="24"/>
      <c r="L50" s="24"/>
      <c r="M50" s="24"/>
      <c r="N50" s="24"/>
      <c r="O50" s="85"/>
    </row>
    <row r="51" spans="1:20" x14ac:dyDescent="0.2">
      <c r="A51" s="104"/>
      <c r="B51" s="24"/>
      <c r="C51" s="56"/>
      <c r="D51" s="56"/>
      <c r="E51" s="56"/>
      <c r="F51" s="56"/>
      <c r="G51" s="64"/>
      <c r="H51" s="64"/>
      <c r="I51" s="64"/>
      <c r="J51" s="64"/>
      <c r="K51" s="64"/>
      <c r="L51" s="64"/>
      <c r="M51" s="64"/>
      <c r="N51" s="64"/>
      <c r="O51" s="105"/>
    </row>
    <row r="52" spans="1:20" ht="13.5" thickBot="1" x14ac:dyDescent="0.25">
      <c r="A52" s="252" t="s">
        <v>156</v>
      </c>
      <c r="B52" s="106"/>
      <c r="C52" s="107"/>
      <c r="D52" s="107"/>
      <c r="E52" s="107"/>
      <c r="F52" s="107"/>
      <c r="G52" s="108">
        <f>+G49+G33+G21</f>
        <v>0</v>
      </c>
      <c r="H52" s="108">
        <f t="shared" ref="H52:O52" si="18">+H49+H33+H21</f>
        <v>0</v>
      </c>
      <c r="I52" s="108">
        <f t="shared" si="18"/>
        <v>0</v>
      </c>
      <c r="J52" s="108">
        <f t="shared" si="18"/>
        <v>0</v>
      </c>
      <c r="K52" s="108">
        <f t="shared" si="18"/>
        <v>0</v>
      </c>
      <c r="L52" s="108">
        <f t="shared" si="18"/>
        <v>0</v>
      </c>
      <c r="M52" s="108">
        <f t="shared" si="18"/>
        <v>0</v>
      </c>
      <c r="N52" s="108">
        <f t="shared" si="18"/>
        <v>0</v>
      </c>
      <c r="O52" s="109">
        <f t="shared" si="18"/>
        <v>0</v>
      </c>
      <c r="P52" s="27"/>
      <c r="Q52" s="27"/>
      <c r="R52" s="27"/>
      <c r="S52" s="23" t="s">
        <v>57</v>
      </c>
      <c r="T52" s="27"/>
    </row>
    <row r="53" spans="1:20" x14ac:dyDescent="0.2">
      <c r="A53" s="34"/>
      <c r="B53" s="24"/>
      <c r="C53" s="56"/>
      <c r="D53" s="56"/>
      <c r="E53" s="56"/>
      <c r="F53" s="56"/>
      <c r="G53" s="64"/>
      <c r="H53" s="64"/>
      <c r="I53" s="64"/>
      <c r="J53" s="64"/>
      <c r="K53" s="64"/>
      <c r="L53" s="64"/>
      <c r="M53" s="64"/>
      <c r="N53" s="64"/>
      <c r="O53" s="65"/>
    </row>
    <row r="54" spans="1:20" hidden="1" x14ac:dyDescent="0.2">
      <c r="A54" s="34"/>
      <c r="B54" s="24"/>
      <c r="C54" s="56"/>
      <c r="D54" s="56"/>
      <c r="E54" s="56"/>
      <c r="F54" s="56"/>
      <c r="G54" s="64"/>
      <c r="H54" s="64"/>
      <c r="I54" s="64"/>
      <c r="J54" s="64"/>
      <c r="K54" s="64"/>
      <c r="L54" s="64"/>
      <c r="M54" s="64"/>
      <c r="N54" s="64"/>
      <c r="O54" s="65"/>
    </row>
    <row r="55" spans="1:20" ht="13.5" hidden="1" thickBot="1" x14ac:dyDescent="0.25">
      <c r="A55" s="34"/>
      <c r="B55" s="24"/>
      <c r="C55" s="56"/>
      <c r="D55" s="56"/>
      <c r="E55" s="56"/>
      <c r="F55" s="56"/>
      <c r="G55" s="64"/>
      <c r="H55" s="64"/>
      <c r="I55" s="64"/>
      <c r="J55" s="64"/>
      <c r="K55" s="64"/>
      <c r="L55" s="64"/>
      <c r="M55" s="64"/>
      <c r="N55" s="64"/>
      <c r="O55" s="65"/>
    </row>
    <row r="56" spans="1:20" hidden="1" x14ac:dyDescent="0.2">
      <c r="A56" s="402"/>
      <c r="B56" s="403"/>
      <c r="C56" s="403"/>
      <c r="D56" s="403"/>
      <c r="E56" s="403"/>
      <c r="F56" s="403"/>
      <c r="G56" s="403"/>
      <c r="H56" s="403"/>
      <c r="I56" s="403"/>
      <c r="J56" s="403"/>
      <c r="K56" s="403"/>
      <c r="L56" s="403"/>
      <c r="M56" s="403"/>
      <c r="N56" s="403"/>
      <c r="O56" s="404"/>
    </row>
    <row r="57" spans="1:20" ht="15.75" hidden="1" x14ac:dyDescent="0.25">
      <c r="A57" s="399" t="s">
        <v>142</v>
      </c>
      <c r="B57" s="400"/>
      <c r="C57" s="400"/>
      <c r="D57" s="400"/>
      <c r="E57" s="400"/>
      <c r="F57" s="400"/>
      <c r="G57" s="400"/>
      <c r="H57" s="400"/>
      <c r="I57" s="400"/>
      <c r="J57" s="400"/>
      <c r="K57" s="400"/>
      <c r="L57" s="400"/>
      <c r="M57" s="400"/>
      <c r="N57" s="400"/>
      <c r="O57" s="401"/>
    </row>
    <row r="58" spans="1:20" hidden="1" x14ac:dyDescent="0.2">
      <c r="A58" s="397" t="s">
        <v>119</v>
      </c>
      <c r="B58" s="398"/>
      <c r="C58" s="279" t="s">
        <v>8</v>
      </c>
      <c r="D58" s="279" t="s">
        <v>10</v>
      </c>
      <c r="E58" s="279" t="s">
        <v>12</v>
      </c>
      <c r="F58" s="262"/>
      <c r="G58" s="270" t="str">
        <f>+$G$11</f>
        <v>Current / Original</v>
      </c>
      <c r="H58" s="8" t="str">
        <f>+$H$11</f>
        <v xml:space="preserve">    ONE STOP OPERATOR</v>
      </c>
      <c r="I58" s="273" t="str">
        <f>+$I$11</f>
        <v>Current / Original</v>
      </c>
      <c r="J58" s="235"/>
      <c r="K58" s="275" t="str">
        <f>+$K$11</f>
        <v>Current / Original</v>
      </c>
      <c r="L58" s="235"/>
      <c r="M58" s="254" t="str">
        <f>$M$11</f>
        <v>Current / Original</v>
      </c>
      <c r="N58" s="253" t="str">
        <f>$N$11</f>
        <v xml:space="preserve">  </v>
      </c>
      <c r="O58" s="68"/>
    </row>
    <row r="59" spans="1:20" ht="22.5" hidden="1" x14ac:dyDescent="0.2">
      <c r="A59" s="69"/>
      <c r="B59" s="12" t="s">
        <v>110</v>
      </c>
      <c r="C59" s="278" t="s">
        <v>9</v>
      </c>
      <c r="D59" s="278" t="s">
        <v>11</v>
      </c>
      <c r="E59" s="278" t="s">
        <v>13</v>
      </c>
      <c r="F59" s="261"/>
      <c r="G59" s="215" t="str">
        <f>+$G$12</f>
        <v xml:space="preserve">    ONE STOP OPERATOR</v>
      </c>
      <c r="H59" s="9" t="str">
        <f>+$H$12</f>
        <v>Change</v>
      </c>
      <c r="I59" s="274" t="str">
        <f>+$I$12</f>
        <v xml:space="preserve">  </v>
      </c>
      <c r="J59" s="231"/>
      <c r="K59" s="276" t="str">
        <f>+$K$12</f>
        <v xml:space="preserve">  </v>
      </c>
      <c r="L59" s="231"/>
      <c r="M59" s="251" t="str">
        <f>+$M$12</f>
        <v xml:space="preserve">  </v>
      </c>
      <c r="N59" s="231" t="str">
        <f>$N$12</f>
        <v>Change</v>
      </c>
      <c r="O59" s="70" t="s">
        <v>58</v>
      </c>
    </row>
    <row r="60" spans="1:20" hidden="1" x14ac:dyDescent="0.2">
      <c r="A60" s="126" t="s">
        <v>86</v>
      </c>
      <c r="B60" s="111"/>
      <c r="C60" s="278"/>
      <c r="D60" s="278"/>
      <c r="E60" s="278"/>
      <c r="F60" s="261"/>
      <c r="G60" s="119"/>
      <c r="H60" s="112"/>
      <c r="I60" s="119"/>
      <c r="J60" s="112"/>
      <c r="K60" s="119"/>
      <c r="L60" s="180"/>
      <c r="M60" s="119"/>
      <c r="N60" s="271"/>
      <c r="O60" s="70"/>
    </row>
    <row r="61" spans="1:20" hidden="1" x14ac:dyDescent="0.2">
      <c r="A61" s="71">
        <v>1</v>
      </c>
      <c r="B61" s="14"/>
      <c r="C61" s="267"/>
      <c r="D61" s="268"/>
      <c r="E61" s="268"/>
      <c r="F61" s="258"/>
      <c r="G61" s="259">
        <f>ROUND($C61*$D61*$E61*$G$60,0)</f>
        <v>0</v>
      </c>
      <c r="H61" s="259"/>
      <c r="I61" s="259">
        <f>ROUND($C61*$D61*$E61*$I$60,0)</f>
        <v>0</v>
      </c>
      <c r="J61" s="272"/>
      <c r="K61" s="259">
        <f t="shared" ref="K61:K85" si="19">ROUND($C61*$D61*$E61*$K$60,0)</f>
        <v>0</v>
      </c>
      <c r="L61" s="272"/>
      <c r="M61" s="259">
        <f>ROUND($C61*$D61*$E61*M$60,0)</f>
        <v>0</v>
      </c>
      <c r="N61" s="272"/>
      <c r="O61" s="232">
        <f>SUM(G61:N61)</f>
        <v>0</v>
      </c>
      <c r="Q61" s="15"/>
    </row>
    <row r="62" spans="1:20" hidden="1" x14ac:dyDescent="0.2">
      <c r="A62" s="71">
        <v>2</v>
      </c>
      <c r="B62" s="14"/>
      <c r="C62" s="267"/>
      <c r="D62" s="268"/>
      <c r="E62" s="268"/>
      <c r="F62" s="258"/>
      <c r="G62" s="259">
        <f t="shared" ref="G62:G85" si="20">ROUND($C62*$D62*$E62*$G$60,0)</f>
        <v>0</v>
      </c>
      <c r="H62" s="259"/>
      <c r="I62" s="259">
        <f t="shared" ref="I62:I85" si="21">ROUND($C62*$D62*$E62*$I$60,0)</f>
        <v>0</v>
      </c>
      <c r="J62" s="272"/>
      <c r="K62" s="259">
        <f t="shared" si="19"/>
        <v>0</v>
      </c>
      <c r="L62" s="272"/>
      <c r="M62" s="259">
        <f t="shared" ref="M62:M85" si="22">ROUND($C62*$D62*$E62*M$60,0)</f>
        <v>0</v>
      </c>
      <c r="N62" s="272"/>
      <c r="O62" s="232">
        <f t="shared" ref="O62:O85" si="23">SUM(G62:N62)</f>
        <v>0</v>
      </c>
      <c r="Q62" s="15"/>
    </row>
    <row r="63" spans="1:20" hidden="1" x14ac:dyDescent="0.2">
      <c r="A63" s="71">
        <v>3</v>
      </c>
      <c r="B63" s="14"/>
      <c r="C63" s="267"/>
      <c r="D63" s="268"/>
      <c r="E63" s="268"/>
      <c r="F63" s="258"/>
      <c r="G63" s="259">
        <f t="shared" si="20"/>
        <v>0</v>
      </c>
      <c r="H63" s="259"/>
      <c r="I63" s="259">
        <f t="shared" si="21"/>
        <v>0</v>
      </c>
      <c r="J63" s="272"/>
      <c r="K63" s="259">
        <f t="shared" si="19"/>
        <v>0</v>
      </c>
      <c r="L63" s="272"/>
      <c r="M63" s="259">
        <f t="shared" si="22"/>
        <v>0</v>
      </c>
      <c r="N63" s="272"/>
      <c r="O63" s="232">
        <f t="shared" si="23"/>
        <v>0</v>
      </c>
      <c r="Q63" s="15"/>
    </row>
    <row r="64" spans="1:20" hidden="1" x14ac:dyDescent="0.2">
      <c r="A64" s="71">
        <v>4</v>
      </c>
      <c r="B64" s="302"/>
      <c r="C64" s="267"/>
      <c r="D64" s="268"/>
      <c r="E64" s="268"/>
      <c r="F64" s="258"/>
      <c r="G64" s="259">
        <f t="shared" si="20"/>
        <v>0</v>
      </c>
      <c r="H64" s="259"/>
      <c r="I64" s="259">
        <f t="shared" si="21"/>
        <v>0</v>
      </c>
      <c r="J64" s="272"/>
      <c r="K64" s="259">
        <f t="shared" si="19"/>
        <v>0</v>
      </c>
      <c r="L64" s="272"/>
      <c r="M64" s="259">
        <f t="shared" si="22"/>
        <v>0</v>
      </c>
      <c r="N64" s="272"/>
      <c r="O64" s="232">
        <f t="shared" si="23"/>
        <v>0</v>
      </c>
      <c r="Q64" s="15"/>
    </row>
    <row r="65" spans="1:17" hidden="1" x14ac:dyDescent="0.2">
      <c r="A65" s="71">
        <v>5</v>
      </c>
      <c r="B65" s="302"/>
      <c r="C65" s="267"/>
      <c r="D65" s="268"/>
      <c r="E65" s="268"/>
      <c r="F65" s="258"/>
      <c r="G65" s="259">
        <f t="shared" si="20"/>
        <v>0</v>
      </c>
      <c r="H65" s="259"/>
      <c r="I65" s="259">
        <f t="shared" si="21"/>
        <v>0</v>
      </c>
      <c r="J65" s="272"/>
      <c r="K65" s="259">
        <f t="shared" si="19"/>
        <v>0</v>
      </c>
      <c r="L65" s="272"/>
      <c r="M65" s="259">
        <f t="shared" si="22"/>
        <v>0</v>
      </c>
      <c r="N65" s="272"/>
      <c r="O65" s="232">
        <f t="shared" si="23"/>
        <v>0</v>
      </c>
      <c r="Q65" s="15"/>
    </row>
    <row r="66" spans="1:17" hidden="1" x14ac:dyDescent="0.2">
      <c r="A66" s="71">
        <v>6</v>
      </c>
      <c r="B66" s="302"/>
      <c r="C66" s="267"/>
      <c r="D66" s="268"/>
      <c r="E66" s="268"/>
      <c r="F66" s="258"/>
      <c r="G66" s="259">
        <f t="shared" si="20"/>
        <v>0</v>
      </c>
      <c r="H66" s="259"/>
      <c r="I66" s="259">
        <f t="shared" si="21"/>
        <v>0</v>
      </c>
      <c r="J66" s="272"/>
      <c r="K66" s="259">
        <f t="shared" si="19"/>
        <v>0</v>
      </c>
      <c r="L66" s="272"/>
      <c r="M66" s="259">
        <f t="shared" si="22"/>
        <v>0</v>
      </c>
      <c r="N66" s="272"/>
      <c r="O66" s="232">
        <f t="shared" si="23"/>
        <v>0</v>
      </c>
      <c r="Q66" s="15"/>
    </row>
    <row r="67" spans="1:17" hidden="1" x14ac:dyDescent="0.2">
      <c r="A67" s="71">
        <v>7</v>
      </c>
      <c r="B67" s="302"/>
      <c r="C67" s="267"/>
      <c r="D67" s="268"/>
      <c r="E67" s="268"/>
      <c r="F67" s="258"/>
      <c r="G67" s="259">
        <f t="shared" si="20"/>
        <v>0</v>
      </c>
      <c r="H67" s="259"/>
      <c r="I67" s="259">
        <f t="shared" si="21"/>
        <v>0</v>
      </c>
      <c r="J67" s="272"/>
      <c r="K67" s="259">
        <f t="shared" si="19"/>
        <v>0</v>
      </c>
      <c r="L67" s="272"/>
      <c r="M67" s="259">
        <f t="shared" si="22"/>
        <v>0</v>
      </c>
      <c r="N67" s="272"/>
      <c r="O67" s="232">
        <f t="shared" si="23"/>
        <v>0</v>
      </c>
      <c r="Q67" s="15"/>
    </row>
    <row r="68" spans="1:17" hidden="1" x14ac:dyDescent="0.2">
      <c r="A68" s="71">
        <v>8</v>
      </c>
      <c r="B68" s="302"/>
      <c r="C68" s="267"/>
      <c r="D68" s="268"/>
      <c r="E68" s="268"/>
      <c r="F68" s="258"/>
      <c r="G68" s="259">
        <f t="shared" si="20"/>
        <v>0</v>
      </c>
      <c r="H68" s="259"/>
      <c r="I68" s="259">
        <f t="shared" si="21"/>
        <v>0</v>
      </c>
      <c r="J68" s="272"/>
      <c r="K68" s="259">
        <f t="shared" si="19"/>
        <v>0</v>
      </c>
      <c r="L68" s="272"/>
      <c r="M68" s="259">
        <f t="shared" si="22"/>
        <v>0</v>
      </c>
      <c r="N68" s="272"/>
      <c r="O68" s="232">
        <f t="shared" si="23"/>
        <v>0</v>
      </c>
      <c r="Q68" s="15"/>
    </row>
    <row r="69" spans="1:17" hidden="1" x14ac:dyDescent="0.2">
      <c r="A69" s="71">
        <v>9</v>
      </c>
      <c r="B69" s="302"/>
      <c r="C69" s="267"/>
      <c r="D69" s="268"/>
      <c r="E69" s="268"/>
      <c r="F69" s="258"/>
      <c r="G69" s="259">
        <f t="shared" si="20"/>
        <v>0</v>
      </c>
      <c r="H69" s="259"/>
      <c r="I69" s="259">
        <f t="shared" si="21"/>
        <v>0</v>
      </c>
      <c r="J69" s="272"/>
      <c r="K69" s="259">
        <f t="shared" si="19"/>
        <v>0</v>
      </c>
      <c r="L69" s="272"/>
      <c r="M69" s="259">
        <f t="shared" si="22"/>
        <v>0</v>
      </c>
      <c r="N69" s="272"/>
      <c r="O69" s="232">
        <f t="shared" si="23"/>
        <v>0</v>
      </c>
      <c r="Q69" s="15"/>
    </row>
    <row r="70" spans="1:17" hidden="1" x14ac:dyDescent="0.2">
      <c r="A70" s="71">
        <v>10</v>
      </c>
      <c r="B70" s="302"/>
      <c r="C70" s="267"/>
      <c r="D70" s="268"/>
      <c r="E70" s="268"/>
      <c r="F70" s="258"/>
      <c r="G70" s="259">
        <f t="shared" si="20"/>
        <v>0</v>
      </c>
      <c r="H70" s="259"/>
      <c r="I70" s="259">
        <f t="shared" si="21"/>
        <v>0</v>
      </c>
      <c r="J70" s="272"/>
      <c r="K70" s="259">
        <f t="shared" si="19"/>
        <v>0</v>
      </c>
      <c r="L70" s="272"/>
      <c r="M70" s="259">
        <f t="shared" si="22"/>
        <v>0</v>
      </c>
      <c r="N70" s="272"/>
      <c r="O70" s="232">
        <f t="shared" si="23"/>
        <v>0</v>
      </c>
      <c r="Q70" s="15"/>
    </row>
    <row r="71" spans="1:17" hidden="1" x14ac:dyDescent="0.2">
      <c r="A71" s="71">
        <v>11</v>
      </c>
      <c r="B71" s="302"/>
      <c r="C71" s="267"/>
      <c r="D71" s="268"/>
      <c r="E71" s="268"/>
      <c r="F71" s="258"/>
      <c r="G71" s="259">
        <f t="shared" si="20"/>
        <v>0</v>
      </c>
      <c r="H71" s="259"/>
      <c r="I71" s="259">
        <f t="shared" si="21"/>
        <v>0</v>
      </c>
      <c r="J71" s="272"/>
      <c r="K71" s="259">
        <f t="shared" si="19"/>
        <v>0</v>
      </c>
      <c r="L71" s="272"/>
      <c r="M71" s="259">
        <f t="shared" si="22"/>
        <v>0</v>
      </c>
      <c r="N71" s="272"/>
      <c r="O71" s="232">
        <f t="shared" si="23"/>
        <v>0</v>
      </c>
      <c r="Q71" s="15"/>
    </row>
    <row r="72" spans="1:17" hidden="1" x14ac:dyDescent="0.2">
      <c r="A72" s="71">
        <v>12</v>
      </c>
      <c r="B72" s="302"/>
      <c r="C72" s="267"/>
      <c r="D72" s="268"/>
      <c r="E72" s="268"/>
      <c r="F72" s="258"/>
      <c r="G72" s="259">
        <f t="shared" si="20"/>
        <v>0</v>
      </c>
      <c r="H72" s="259"/>
      <c r="I72" s="259">
        <f t="shared" si="21"/>
        <v>0</v>
      </c>
      <c r="J72" s="272"/>
      <c r="K72" s="259">
        <f t="shared" si="19"/>
        <v>0</v>
      </c>
      <c r="L72" s="272"/>
      <c r="M72" s="259">
        <f t="shared" si="22"/>
        <v>0</v>
      </c>
      <c r="N72" s="272"/>
      <c r="O72" s="232">
        <f t="shared" si="23"/>
        <v>0</v>
      </c>
      <c r="Q72" s="15"/>
    </row>
    <row r="73" spans="1:17" hidden="1" x14ac:dyDescent="0.2">
      <c r="A73" s="71">
        <v>13</v>
      </c>
      <c r="B73" s="302"/>
      <c r="C73" s="267"/>
      <c r="D73" s="268"/>
      <c r="E73" s="268"/>
      <c r="F73" s="258"/>
      <c r="G73" s="259">
        <f t="shared" si="20"/>
        <v>0</v>
      </c>
      <c r="H73" s="259"/>
      <c r="I73" s="259">
        <f t="shared" si="21"/>
        <v>0</v>
      </c>
      <c r="J73" s="272"/>
      <c r="K73" s="259">
        <f t="shared" si="19"/>
        <v>0</v>
      </c>
      <c r="L73" s="272"/>
      <c r="M73" s="259">
        <f t="shared" si="22"/>
        <v>0</v>
      </c>
      <c r="N73" s="272"/>
      <c r="O73" s="232">
        <f t="shared" si="23"/>
        <v>0</v>
      </c>
      <c r="Q73" s="15"/>
    </row>
    <row r="74" spans="1:17" hidden="1" x14ac:dyDescent="0.2">
      <c r="A74" s="71">
        <v>14</v>
      </c>
      <c r="B74" s="302"/>
      <c r="C74" s="267"/>
      <c r="D74" s="268"/>
      <c r="E74" s="268"/>
      <c r="F74" s="258"/>
      <c r="G74" s="259">
        <f t="shared" si="20"/>
        <v>0</v>
      </c>
      <c r="H74" s="259"/>
      <c r="I74" s="259">
        <f t="shared" si="21"/>
        <v>0</v>
      </c>
      <c r="J74" s="272"/>
      <c r="K74" s="259">
        <f t="shared" si="19"/>
        <v>0</v>
      </c>
      <c r="L74" s="272"/>
      <c r="M74" s="259">
        <f t="shared" si="22"/>
        <v>0</v>
      </c>
      <c r="N74" s="272"/>
      <c r="O74" s="232">
        <f t="shared" si="23"/>
        <v>0</v>
      </c>
      <c r="Q74" s="15"/>
    </row>
    <row r="75" spans="1:17" hidden="1" x14ac:dyDescent="0.2">
      <c r="A75" s="71">
        <v>15</v>
      </c>
      <c r="B75" s="302"/>
      <c r="C75" s="267"/>
      <c r="D75" s="268"/>
      <c r="E75" s="268"/>
      <c r="F75" s="258"/>
      <c r="G75" s="259">
        <f t="shared" si="20"/>
        <v>0</v>
      </c>
      <c r="H75" s="259"/>
      <c r="I75" s="259">
        <f t="shared" si="21"/>
        <v>0</v>
      </c>
      <c r="J75" s="272"/>
      <c r="K75" s="259">
        <f t="shared" si="19"/>
        <v>0</v>
      </c>
      <c r="L75" s="272"/>
      <c r="M75" s="259">
        <f t="shared" si="22"/>
        <v>0</v>
      </c>
      <c r="N75" s="272"/>
      <c r="O75" s="232">
        <f t="shared" si="23"/>
        <v>0</v>
      </c>
      <c r="Q75" s="15"/>
    </row>
    <row r="76" spans="1:17" hidden="1" x14ac:dyDescent="0.2">
      <c r="A76" s="71">
        <v>16</v>
      </c>
      <c r="B76" s="302"/>
      <c r="C76" s="267"/>
      <c r="D76" s="268"/>
      <c r="E76" s="268"/>
      <c r="F76" s="258"/>
      <c r="G76" s="259">
        <f t="shared" si="20"/>
        <v>0</v>
      </c>
      <c r="H76" s="259"/>
      <c r="I76" s="259">
        <f t="shared" si="21"/>
        <v>0</v>
      </c>
      <c r="J76" s="272"/>
      <c r="K76" s="259">
        <f t="shared" si="19"/>
        <v>0</v>
      </c>
      <c r="L76" s="272"/>
      <c r="M76" s="259">
        <f t="shared" si="22"/>
        <v>0</v>
      </c>
      <c r="N76" s="272"/>
      <c r="O76" s="232">
        <f t="shared" si="23"/>
        <v>0</v>
      </c>
      <c r="Q76" s="16"/>
    </row>
    <row r="77" spans="1:17" hidden="1" x14ac:dyDescent="0.2">
      <c r="A77" s="71">
        <v>17</v>
      </c>
      <c r="B77" s="302"/>
      <c r="C77" s="267"/>
      <c r="D77" s="268"/>
      <c r="E77" s="268"/>
      <c r="F77" s="258"/>
      <c r="G77" s="259">
        <f t="shared" si="20"/>
        <v>0</v>
      </c>
      <c r="H77" s="259"/>
      <c r="I77" s="259">
        <f t="shared" si="21"/>
        <v>0</v>
      </c>
      <c r="J77" s="272"/>
      <c r="K77" s="259">
        <f t="shared" si="19"/>
        <v>0</v>
      </c>
      <c r="L77" s="272"/>
      <c r="M77" s="259">
        <f t="shared" si="22"/>
        <v>0</v>
      </c>
      <c r="N77" s="272"/>
      <c r="O77" s="232">
        <f t="shared" si="23"/>
        <v>0</v>
      </c>
      <c r="Q77" s="17"/>
    </row>
    <row r="78" spans="1:17" s="332" customFormat="1" hidden="1" x14ac:dyDescent="0.2">
      <c r="A78" s="71">
        <v>18</v>
      </c>
      <c r="B78" s="302"/>
      <c r="C78" s="267"/>
      <c r="D78" s="268"/>
      <c r="E78" s="268"/>
      <c r="F78" s="258"/>
      <c r="G78" s="259">
        <f t="shared" si="20"/>
        <v>0</v>
      </c>
      <c r="H78" s="259"/>
      <c r="I78" s="259">
        <f t="shared" si="21"/>
        <v>0</v>
      </c>
      <c r="J78" s="272"/>
      <c r="K78" s="259">
        <f t="shared" si="19"/>
        <v>0</v>
      </c>
      <c r="L78" s="272"/>
      <c r="M78" s="259">
        <f t="shared" si="22"/>
        <v>0</v>
      </c>
      <c r="N78" s="272"/>
      <c r="O78" s="232">
        <f t="shared" ref="O78:O84" si="24">SUM(G78:N78)</f>
        <v>0</v>
      </c>
      <c r="Q78" s="17"/>
    </row>
    <row r="79" spans="1:17" s="332" customFormat="1" hidden="1" x14ac:dyDescent="0.2">
      <c r="A79" s="71">
        <v>19</v>
      </c>
      <c r="B79" s="302"/>
      <c r="C79" s="267"/>
      <c r="D79" s="268"/>
      <c r="E79" s="268"/>
      <c r="F79" s="258"/>
      <c r="G79" s="259">
        <f t="shared" si="20"/>
        <v>0</v>
      </c>
      <c r="H79" s="259"/>
      <c r="I79" s="259">
        <f t="shared" si="21"/>
        <v>0</v>
      </c>
      <c r="J79" s="272"/>
      <c r="K79" s="259">
        <f t="shared" si="19"/>
        <v>0</v>
      </c>
      <c r="L79" s="272"/>
      <c r="M79" s="259">
        <f t="shared" si="22"/>
        <v>0</v>
      </c>
      <c r="N79" s="272"/>
      <c r="O79" s="232">
        <f t="shared" si="24"/>
        <v>0</v>
      </c>
      <c r="Q79" s="17"/>
    </row>
    <row r="80" spans="1:17" s="332" customFormat="1" hidden="1" x14ac:dyDescent="0.2">
      <c r="A80" s="71">
        <v>20</v>
      </c>
      <c r="B80" s="302"/>
      <c r="C80" s="267"/>
      <c r="D80" s="268"/>
      <c r="E80" s="268"/>
      <c r="F80" s="258"/>
      <c r="G80" s="259">
        <f t="shared" si="20"/>
        <v>0</v>
      </c>
      <c r="H80" s="259"/>
      <c r="I80" s="259">
        <f t="shared" si="21"/>
        <v>0</v>
      </c>
      <c r="J80" s="272"/>
      <c r="K80" s="259">
        <f t="shared" si="19"/>
        <v>0</v>
      </c>
      <c r="L80" s="272"/>
      <c r="M80" s="259">
        <f t="shared" si="22"/>
        <v>0</v>
      </c>
      <c r="N80" s="272"/>
      <c r="O80" s="232">
        <f t="shared" si="24"/>
        <v>0</v>
      </c>
      <c r="Q80" s="17"/>
    </row>
    <row r="81" spans="1:17" s="332" customFormat="1" hidden="1" x14ac:dyDescent="0.2">
      <c r="A81" s="71">
        <v>21</v>
      </c>
      <c r="B81" s="302"/>
      <c r="C81" s="267"/>
      <c r="D81" s="268"/>
      <c r="E81" s="268"/>
      <c r="F81" s="258"/>
      <c r="G81" s="259">
        <f t="shared" si="20"/>
        <v>0</v>
      </c>
      <c r="H81" s="259"/>
      <c r="I81" s="259">
        <f t="shared" si="21"/>
        <v>0</v>
      </c>
      <c r="J81" s="272"/>
      <c r="K81" s="259">
        <f t="shared" si="19"/>
        <v>0</v>
      </c>
      <c r="L81" s="272"/>
      <c r="M81" s="259">
        <f t="shared" si="22"/>
        <v>0</v>
      </c>
      <c r="N81" s="272"/>
      <c r="O81" s="232">
        <f t="shared" si="24"/>
        <v>0</v>
      </c>
      <c r="Q81" s="17"/>
    </row>
    <row r="82" spans="1:17" s="332" customFormat="1" hidden="1" x14ac:dyDescent="0.2">
      <c r="A82" s="71">
        <v>22</v>
      </c>
      <c r="B82" s="302"/>
      <c r="C82" s="267"/>
      <c r="D82" s="268"/>
      <c r="E82" s="268"/>
      <c r="F82" s="258"/>
      <c r="G82" s="259">
        <f t="shared" si="20"/>
        <v>0</v>
      </c>
      <c r="H82" s="259"/>
      <c r="I82" s="259">
        <f t="shared" si="21"/>
        <v>0</v>
      </c>
      <c r="J82" s="272"/>
      <c r="K82" s="259">
        <f t="shared" si="19"/>
        <v>0</v>
      </c>
      <c r="L82" s="272"/>
      <c r="M82" s="259">
        <f t="shared" si="22"/>
        <v>0</v>
      </c>
      <c r="N82" s="272"/>
      <c r="O82" s="232">
        <f t="shared" si="24"/>
        <v>0</v>
      </c>
      <c r="Q82" s="17"/>
    </row>
    <row r="83" spans="1:17" s="332" customFormat="1" hidden="1" x14ac:dyDescent="0.2">
      <c r="A83" s="71">
        <v>23</v>
      </c>
      <c r="B83" s="302"/>
      <c r="C83" s="267"/>
      <c r="D83" s="268"/>
      <c r="E83" s="268"/>
      <c r="F83" s="258"/>
      <c r="G83" s="259">
        <f t="shared" si="20"/>
        <v>0</v>
      </c>
      <c r="H83" s="259"/>
      <c r="I83" s="259">
        <f t="shared" si="21"/>
        <v>0</v>
      </c>
      <c r="J83" s="272"/>
      <c r="K83" s="259">
        <f t="shared" si="19"/>
        <v>0</v>
      </c>
      <c r="L83" s="272"/>
      <c r="M83" s="259">
        <f t="shared" si="22"/>
        <v>0</v>
      </c>
      <c r="N83" s="272"/>
      <c r="O83" s="232">
        <f t="shared" si="24"/>
        <v>0</v>
      </c>
      <c r="Q83" s="17"/>
    </row>
    <row r="84" spans="1:17" s="332" customFormat="1" hidden="1" x14ac:dyDescent="0.2">
      <c r="A84" s="71">
        <v>24</v>
      </c>
      <c r="B84" s="302"/>
      <c r="C84" s="267"/>
      <c r="D84" s="268"/>
      <c r="E84" s="268"/>
      <c r="F84" s="258"/>
      <c r="G84" s="259">
        <f t="shared" si="20"/>
        <v>0</v>
      </c>
      <c r="H84" s="259"/>
      <c r="I84" s="259">
        <f t="shared" si="21"/>
        <v>0</v>
      </c>
      <c r="J84" s="272"/>
      <c r="K84" s="259">
        <f t="shared" si="19"/>
        <v>0</v>
      </c>
      <c r="L84" s="272"/>
      <c r="M84" s="259">
        <f t="shared" si="22"/>
        <v>0</v>
      </c>
      <c r="N84" s="272"/>
      <c r="O84" s="232">
        <f t="shared" si="24"/>
        <v>0</v>
      </c>
      <c r="Q84" s="17"/>
    </row>
    <row r="85" spans="1:17" hidden="1" x14ac:dyDescent="0.2">
      <c r="A85" s="71">
        <v>25</v>
      </c>
      <c r="B85" s="302"/>
      <c r="C85" s="267"/>
      <c r="D85" s="268"/>
      <c r="E85" s="268"/>
      <c r="F85" s="258"/>
      <c r="G85" s="259">
        <f t="shared" si="20"/>
        <v>0</v>
      </c>
      <c r="H85" s="259"/>
      <c r="I85" s="259">
        <f t="shared" si="21"/>
        <v>0</v>
      </c>
      <c r="J85" s="272"/>
      <c r="K85" s="259">
        <f t="shared" si="19"/>
        <v>0</v>
      </c>
      <c r="L85" s="272"/>
      <c r="M85" s="259">
        <f t="shared" si="22"/>
        <v>0</v>
      </c>
      <c r="N85" s="272"/>
      <c r="O85" s="232">
        <f t="shared" si="23"/>
        <v>0</v>
      </c>
      <c r="Q85" s="17"/>
    </row>
    <row r="86" spans="1:17" hidden="1" x14ac:dyDescent="0.2">
      <c r="A86" s="103" t="s">
        <v>79</v>
      </c>
      <c r="B86" s="14"/>
      <c r="C86" s="258"/>
      <c r="D86" s="258"/>
      <c r="E86" s="258"/>
      <c r="F86" s="258"/>
      <c r="G86" s="259">
        <f t="shared" ref="G86:O86" si="25">SUM(G61:G85)</f>
        <v>0</v>
      </c>
      <c r="H86" s="259">
        <f t="shared" si="25"/>
        <v>0</v>
      </c>
      <c r="I86" s="259">
        <f t="shared" si="25"/>
        <v>0</v>
      </c>
      <c r="J86" s="259">
        <f t="shared" si="25"/>
        <v>0</v>
      </c>
      <c r="K86" s="259">
        <f t="shared" si="25"/>
        <v>0</v>
      </c>
      <c r="L86" s="259">
        <f t="shared" si="25"/>
        <v>0</v>
      </c>
      <c r="M86" s="259">
        <f t="shared" si="25"/>
        <v>0</v>
      </c>
      <c r="N86" s="259">
        <f t="shared" si="25"/>
        <v>0</v>
      </c>
      <c r="O86" s="266">
        <f t="shared" si="25"/>
        <v>0</v>
      </c>
    </row>
    <row r="87" spans="1:17" hidden="1" x14ac:dyDescent="0.2">
      <c r="A87" s="73"/>
      <c r="B87" s="13"/>
      <c r="C87" s="264"/>
      <c r="D87" s="264"/>
      <c r="E87" s="264"/>
      <c r="F87" s="264"/>
      <c r="G87" s="13"/>
      <c r="H87" s="13"/>
      <c r="I87" s="13"/>
      <c r="J87" s="13"/>
      <c r="K87" s="13"/>
      <c r="L87" s="13"/>
      <c r="M87" s="13"/>
      <c r="N87" s="13"/>
      <c r="O87" s="74"/>
    </row>
    <row r="88" spans="1:17" ht="15" hidden="1" x14ac:dyDescent="0.25">
      <c r="A88" s="67" t="s">
        <v>120</v>
      </c>
      <c r="B88" s="11"/>
      <c r="C88" s="263"/>
      <c r="D88" s="263"/>
      <c r="E88" s="279"/>
      <c r="F88" s="262"/>
      <c r="G88" s="146" t="str">
        <f>+$G$11</f>
        <v>Current / Original</v>
      </c>
      <c r="H88" s="8" t="str">
        <f>+$H$11</f>
        <v xml:space="preserve">    ONE STOP OPERATOR</v>
      </c>
      <c r="I88" s="273" t="str">
        <f>+$I$11</f>
        <v>Current / Original</v>
      </c>
      <c r="J88" s="235"/>
      <c r="K88" s="275" t="str">
        <f>+$K$11</f>
        <v>Current / Original</v>
      </c>
      <c r="L88" s="235"/>
      <c r="M88" s="254" t="str">
        <f>$M$11</f>
        <v>Current / Original</v>
      </c>
      <c r="N88" s="253" t="str">
        <f>$N$11</f>
        <v xml:space="preserve">  </v>
      </c>
      <c r="O88" s="68"/>
    </row>
    <row r="89" spans="1:17" ht="22.5" hidden="1" x14ac:dyDescent="0.2">
      <c r="A89" s="69"/>
      <c r="B89" s="12"/>
      <c r="C89" s="261" t="s">
        <v>16</v>
      </c>
      <c r="D89" s="261" t="s">
        <v>15</v>
      </c>
      <c r="E89" s="278"/>
      <c r="F89" s="261"/>
      <c r="G89" s="215" t="str">
        <f>+$G$12</f>
        <v xml:space="preserve">    ONE STOP OPERATOR</v>
      </c>
      <c r="H89" s="9" t="str">
        <f>+$H$12</f>
        <v>Change</v>
      </c>
      <c r="I89" s="274" t="str">
        <f>+$I$12</f>
        <v xml:space="preserve">  </v>
      </c>
      <c r="J89" s="231"/>
      <c r="K89" s="276" t="str">
        <f>+$K$12</f>
        <v xml:space="preserve">  </v>
      </c>
      <c r="L89" s="231"/>
      <c r="M89" s="250" t="str">
        <f>+$M$12</f>
        <v xml:space="preserve">  </v>
      </c>
      <c r="N89" s="231" t="str">
        <f>$N$12</f>
        <v>Change</v>
      </c>
      <c r="O89" s="70" t="s">
        <v>58</v>
      </c>
    </row>
    <row r="90" spans="1:17" hidden="1" x14ac:dyDescent="0.2">
      <c r="A90" s="126" t="s">
        <v>86</v>
      </c>
      <c r="B90" s="111"/>
      <c r="C90" s="278"/>
      <c r="D90" s="278"/>
      <c r="E90" s="278"/>
      <c r="F90" s="261"/>
      <c r="G90" s="119"/>
      <c r="H90" s="112"/>
      <c r="I90" s="119"/>
      <c r="J90" s="112"/>
      <c r="K90" s="119"/>
      <c r="L90" s="180"/>
      <c r="M90" s="119"/>
      <c r="N90" s="271"/>
      <c r="O90" s="70"/>
    </row>
    <row r="91" spans="1:17" hidden="1" x14ac:dyDescent="0.2">
      <c r="A91" s="83">
        <v>1</v>
      </c>
      <c r="B91" s="14"/>
      <c r="C91" s="267"/>
      <c r="D91" s="269"/>
      <c r="E91" s="258"/>
      <c r="F91" s="258"/>
      <c r="G91" s="259">
        <f t="shared" ref="G91:G96" si="26">ROUND($C91*$D91*$G$90,0)</f>
        <v>0</v>
      </c>
      <c r="H91" s="259"/>
      <c r="I91" s="259">
        <f t="shared" ref="I91:I96" si="27">ROUND($C91*$D91*$I$90,0)</f>
        <v>0</v>
      </c>
      <c r="J91" s="272"/>
      <c r="K91" s="259">
        <f t="shared" ref="K91:K96" si="28">ROUND($C91*$D91*$K$90,0)</f>
        <v>0</v>
      </c>
      <c r="L91" s="272"/>
      <c r="M91" s="259">
        <f t="shared" ref="M91:M96" si="29">ROUND($C91*$D91*$M$90,0)</f>
        <v>0</v>
      </c>
      <c r="N91" s="272"/>
      <c r="O91" s="232">
        <f t="shared" ref="O91:O96" si="30">SUM(G91:N91)</f>
        <v>0</v>
      </c>
    </row>
    <row r="92" spans="1:17" hidden="1" x14ac:dyDescent="0.2">
      <c r="A92" s="71">
        <v>2</v>
      </c>
      <c r="B92" s="14"/>
      <c r="C92" s="267"/>
      <c r="D92" s="269"/>
      <c r="E92" s="260"/>
      <c r="F92" s="258"/>
      <c r="G92" s="259">
        <f t="shared" si="26"/>
        <v>0</v>
      </c>
      <c r="H92" s="259"/>
      <c r="I92" s="259">
        <f t="shared" si="27"/>
        <v>0</v>
      </c>
      <c r="J92" s="272"/>
      <c r="K92" s="259">
        <f t="shared" si="28"/>
        <v>0</v>
      </c>
      <c r="L92" s="272"/>
      <c r="M92" s="259">
        <f t="shared" si="29"/>
        <v>0</v>
      </c>
      <c r="N92" s="272"/>
      <c r="O92" s="232">
        <f t="shared" si="30"/>
        <v>0</v>
      </c>
      <c r="P92" s="22"/>
    </row>
    <row r="93" spans="1:17" hidden="1" x14ac:dyDescent="0.2">
      <c r="A93" s="71">
        <v>3</v>
      </c>
      <c r="B93" s="14"/>
      <c r="C93" s="267"/>
      <c r="D93" s="269"/>
      <c r="E93" s="258"/>
      <c r="F93" s="258"/>
      <c r="G93" s="259">
        <f t="shared" si="26"/>
        <v>0</v>
      </c>
      <c r="H93" s="259"/>
      <c r="I93" s="259">
        <f t="shared" si="27"/>
        <v>0</v>
      </c>
      <c r="J93" s="272"/>
      <c r="K93" s="259">
        <f t="shared" si="28"/>
        <v>0</v>
      </c>
      <c r="L93" s="272"/>
      <c r="M93" s="259">
        <f t="shared" si="29"/>
        <v>0</v>
      </c>
      <c r="N93" s="272"/>
      <c r="O93" s="232">
        <f t="shared" si="30"/>
        <v>0</v>
      </c>
    </row>
    <row r="94" spans="1:17" hidden="1" x14ac:dyDescent="0.2">
      <c r="A94" s="71">
        <v>4</v>
      </c>
      <c r="B94" s="14"/>
      <c r="C94" s="267"/>
      <c r="D94" s="269"/>
      <c r="E94" s="258"/>
      <c r="F94" s="258"/>
      <c r="G94" s="259">
        <f t="shared" si="26"/>
        <v>0</v>
      </c>
      <c r="H94" s="259"/>
      <c r="I94" s="259">
        <f t="shared" si="27"/>
        <v>0</v>
      </c>
      <c r="J94" s="272"/>
      <c r="K94" s="259">
        <f t="shared" si="28"/>
        <v>0</v>
      </c>
      <c r="L94" s="272"/>
      <c r="M94" s="259">
        <f t="shared" si="29"/>
        <v>0</v>
      </c>
      <c r="N94" s="272"/>
      <c r="O94" s="232">
        <f t="shared" si="30"/>
        <v>0</v>
      </c>
    </row>
    <row r="95" spans="1:17" hidden="1" x14ac:dyDescent="0.2">
      <c r="A95" s="71">
        <v>5</v>
      </c>
      <c r="B95" s="14"/>
      <c r="C95" s="267"/>
      <c r="D95" s="269"/>
      <c r="E95" s="258"/>
      <c r="F95" s="258"/>
      <c r="G95" s="259">
        <f t="shared" si="26"/>
        <v>0</v>
      </c>
      <c r="H95" s="259"/>
      <c r="I95" s="259">
        <f t="shared" si="27"/>
        <v>0</v>
      </c>
      <c r="J95" s="272"/>
      <c r="K95" s="259">
        <f t="shared" si="28"/>
        <v>0</v>
      </c>
      <c r="L95" s="272"/>
      <c r="M95" s="259">
        <f t="shared" si="29"/>
        <v>0</v>
      </c>
      <c r="N95" s="272"/>
      <c r="O95" s="232">
        <f t="shared" si="30"/>
        <v>0</v>
      </c>
    </row>
    <row r="96" spans="1:17" hidden="1" x14ac:dyDescent="0.2">
      <c r="A96" s="71">
        <v>6</v>
      </c>
      <c r="B96" s="14"/>
      <c r="C96" s="267"/>
      <c r="D96" s="269"/>
      <c r="E96" s="258"/>
      <c r="F96" s="258"/>
      <c r="G96" s="259">
        <f t="shared" si="26"/>
        <v>0</v>
      </c>
      <c r="H96" s="259"/>
      <c r="I96" s="259">
        <f t="shared" si="27"/>
        <v>0</v>
      </c>
      <c r="J96" s="272"/>
      <c r="K96" s="259">
        <f t="shared" si="28"/>
        <v>0</v>
      </c>
      <c r="L96" s="272"/>
      <c r="M96" s="259">
        <f t="shared" si="29"/>
        <v>0</v>
      </c>
      <c r="N96" s="272"/>
      <c r="O96" s="232">
        <f t="shared" si="30"/>
        <v>0</v>
      </c>
    </row>
    <row r="97" spans="1:17" hidden="1" x14ac:dyDescent="0.2">
      <c r="A97" s="103" t="s">
        <v>79</v>
      </c>
      <c r="B97" s="14"/>
      <c r="C97" s="258">
        <f>SUM(C91:C96)</f>
        <v>0</v>
      </c>
      <c r="D97" s="258"/>
      <c r="E97" s="258"/>
      <c r="F97" s="258"/>
      <c r="G97" s="259">
        <f t="shared" ref="G97:O97" si="31">SUM(G91:G96)</f>
        <v>0</v>
      </c>
      <c r="H97" s="259">
        <f t="shared" si="31"/>
        <v>0</v>
      </c>
      <c r="I97" s="259">
        <f t="shared" si="31"/>
        <v>0</v>
      </c>
      <c r="J97" s="259">
        <f t="shared" si="31"/>
        <v>0</v>
      </c>
      <c r="K97" s="259">
        <f t="shared" si="31"/>
        <v>0</v>
      </c>
      <c r="L97" s="259">
        <f t="shared" si="31"/>
        <v>0</v>
      </c>
      <c r="M97" s="259">
        <f t="shared" si="31"/>
        <v>0</v>
      </c>
      <c r="N97" s="259">
        <f t="shared" si="31"/>
        <v>0</v>
      </c>
      <c r="O97" s="266">
        <f t="shared" si="31"/>
        <v>0</v>
      </c>
      <c r="Q97" s="233"/>
    </row>
    <row r="98" spans="1:17" hidden="1" x14ac:dyDescent="0.2">
      <c r="A98" s="234"/>
      <c r="B98" s="13"/>
      <c r="C98" s="264"/>
      <c r="D98" s="264"/>
      <c r="E98" s="264"/>
      <c r="F98" s="264"/>
      <c r="G98" s="265"/>
      <c r="H98" s="265"/>
      <c r="I98" s="265"/>
      <c r="J98" s="265"/>
      <c r="K98" s="265"/>
      <c r="L98" s="265"/>
      <c r="M98" s="265"/>
      <c r="N98" s="265"/>
      <c r="O98" s="277"/>
      <c r="Q98" s="233"/>
    </row>
    <row r="99" spans="1:17" ht="22.5" hidden="1" customHeight="1" x14ac:dyDescent="0.2">
      <c r="A99" s="397" t="s">
        <v>121</v>
      </c>
      <c r="B99" s="398"/>
      <c r="C99" s="279" t="s">
        <v>24</v>
      </c>
      <c r="D99" s="279" t="s">
        <v>25</v>
      </c>
      <c r="E99" s="279" t="s">
        <v>30</v>
      </c>
      <c r="F99" s="262"/>
      <c r="G99" s="270" t="str">
        <f>+$G$11</f>
        <v>Current / Original</v>
      </c>
      <c r="H99" s="8" t="str">
        <f>+$H$11</f>
        <v xml:space="preserve">    ONE STOP OPERATOR</v>
      </c>
      <c r="I99" s="273" t="str">
        <f>+$I$11</f>
        <v>Current / Original</v>
      </c>
      <c r="J99" s="235"/>
      <c r="K99" s="275" t="str">
        <f>+$K$11</f>
        <v>Current / Original</v>
      </c>
      <c r="L99" s="235"/>
      <c r="M99" s="254" t="str">
        <f>$M$11</f>
        <v>Current / Original</v>
      </c>
      <c r="N99" s="253" t="str">
        <f>$N$11</f>
        <v xml:space="preserve">  </v>
      </c>
      <c r="O99" s="68"/>
    </row>
    <row r="100" spans="1:17" ht="22.5" hidden="1" x14ac:dyDescent="0.2">
      <c r="A100" s="69"/>
      <c r="B100" s="12"/>
      <c r="C100" s="278" t="s">
        <v>29</v>
      </c>
      <c r="D100" s="278" t="s">
        <v>26</v>
      </c>
      <c r="E100" s="278" t="s">
        <v>14</v>
      </c>
      <c r="F100" s="261"/>
      <c r="G100" s="215" t="str">
        <f>+$G$12</f>
        <v xml:space="preserve">    ONE STOP OPERATOR</v>
      </c>
      <c r="H100" s="9" t="str">
        <f>+$H$12</f>
        <v>Change</v>
      </c>
      <c r="I100" s="274" t="str">
        <f>+$I$12</f>
        <v xml:space="preserve">  </v>
      </c>
      <c r="J100" s="231"/>
      <c r="K100" s="276" t="str">
        <f>+$K$12</f>
        <v xml:space="preserve">  </v>
      </c>
      <c r="L100" s="231"/>
      <c r="M100" s="251" t="str">
        <f>+$M$12</f>
        <v xml:space="preserve">  </v>
      </c>
      <c r="N100" s="231" t="str">
        <f>$N$12</f>
        <v>Change</v>
      </c>
      <c r="O100" s="70" t="s">
        <v>58</v>
      </c>
    </row>
    <row r="101" spans="1:17" hidden="1" x14ac:dyDescent="0.2">
      <c r="A101" s="126" t="s">
        <v>86</v>
      </c>
      <c r="B101" s="111"/>
      <c r="C101" s="278"/>
      <c r="D101" s="278"/>
      <c r="E101" s="278"/>
      <c r="F101" s="261"/>
      <c r="G101" s="119"/>
      <c r="H101" s="112"/>
      <c r="I101" s="119"/>
      <c r="J101" s="112"/>
      <c r="K101" s="119"/>
      <c r="L101" s="180"/>
      <c r="M101" s="119"/>
      <c r="N101" s="271"/>
      <c r="O101" s="70"/>
    </row>
    <row r="102" spans="1:17" hidden="1" x14ac:dyDescent="0.2">
      <c r="A102" s="283">
        <v>1</v>
      </c>
      <c r="B102" s="282" t="s">
        <v>130</v>
      </c>
      <c r="C102" s="267"/>
      <c r="D102" s="268"/>
      <c r="E102" s="268"/>
      <c r="F102" s="258"/>
      <c r="G102" s="259">
        <f>ROUND($C102*$D102*$E102*$G$101,0)</f>
        <v>0</v>
      </c>
      <c r="H102" s="259"/>
      <c r="I102" s="259">
        <f>ROUND($C102*$D102*$E102*$I$101,0)</f>
        <v>0</v>
      </c>
      <c r="J102" s="272"/>
      <c r="K102" s="259">
        <f t="shared" ref="K102:K111" si="32">ROUND($C102*$D102*$E102*$K$101,0)</f>
        <v>0</v>
      </c>
      <c r="L102" s="272"/>
      <c r="M102" s="259">
        <f>ROUND($C102*$D102*$E102*$M$101,0)</f>
        <v>0</v>
      </c>
      <c r="N102" s="272"/>
      <c r="O102" s="232">
        <f>SUM(G102:N102)</f>
        <v>0</v>
      </c>
      <c r="Q102" s="15"/>
    </row>
    <row r="103" spans="1:17" hidden="1" x14ac:dyDescent="0.2">
      <c r="A103" s="283">
        <v>2</v>
      </c>
      <c r="B103" s="282" t="s">
        <v>130</v>
      </c>
      <c r="C103" s="267"/>
      <c r="D103" s="268"/>
      <c r="E103" s="268"/>
      <c r="F103" s="258"/>
      <c r="G103" s="259">
        <f>ROUND($C103*$D103*$E103*$G$101,0)</f>
        <v>0</v>
      </c>
      <c r="H103" s="259"/>
      <c r="I103" s="259">
        <f>ROUND($C103*$D103*$E103*$I$101,0)</f>
        <v>0</v>
      </c>
      <c r="J103" s="272"/>
      <c r="K103" s="259">
        <f t="shared" si="32"/>
        <v>0</v>
      </c>
      <c r="L103" s="272"/>
      <c r="M103" s="259">
        <f>ROUND($C103*$D103*$E103*$M$101,0)</f>
        <v>0</v>
      </c>
      <c r="N103" s="272"/>
      <c r="O103" s="232">
        <f>SUM(G103:N103)</f>
        <v>0</v>
      </c>
      <c r="Q103" s="15"/>
    </row>
    <row r="104" spans="1:17" hidden="1" x14ac:dyDescent="0.2">
      <c r="A104" s="283">
        <v>3</v>
      </c>
      <c r="B104" s="282" t="s">
        <v>111</v>
      </c>
      <c r="C104" s="267"/>
      <c r="D104" s="268"/>
      <c r="E104" s="268"/>
      <c r="F104" s="258"/>
      <c r="G104" s="259">
        <f t="shared" ref="G104:G111" si="33">ROUND($C104*$D104*$E104*$G$101,0)</f>
        <v>0</v>
      </c>
      <c r="H104" s="259"/>
      <c r="I104" s="259">
        <f t="shared" ref="I104:I111" si="34">ROUND($C104*$D104*$E104*$I$101,0)</f>
        <v>0</v>
      </c>
      <c r="J104" s="272"/>
      <c r="K104" s="259">
        <f t="shared" si="32"/>
        <v>0</v>
      </c>
      <c r="L104" s="272"/>
      <c r="M104" s="259">
        <f t="shared" ref="M104:M111" si="35">ROUND($C104*$D104*$E104*$M$101,0)</f>
        <v>0</v>
      </c>
      <c r="N104" s="272"/>
      <c r="O104" s="232">
        <f t="shared" ref="O104:O111" si="36">SUM(G104:N104)</f>
        <v>0</v>
      </c>
      <c r="Q104" s="15"/>
    </row>
    <row r="105" spans="1:17" hidden="1" x14ac:dyDescent="0.2">
      <c r="A105" s="283">
        <v>4</v>
      </c>
      <c r="B105" s="282" t="s">
        <v>112</v>
      </c>
      <c r="C105" s="267"/>
      <c r="D105" s="268"/>
      <c r="E105" s="268"/>
      <c r="F105" s="258"/>
      <c r="G105" s="259">
        <f t="shared" si="33"/>
        <v>0</v>
      </c>
      <c r="H105" s="259"/>
      <c r="I105" s="259">
        <f t="shared" si="34"/>
        <v>0</v>
      </c>
      <c r="J105" s="272"/>
      <c r="K105" s="259">
        <f t="shared" si="32"/>
        <v>0</v>
      </c>
      <c r="L105" s="272"/>
      <c r="M105" s="259">
        <f t="shared" si="35"/>
        <v>0</v>
      </c>
      <c r="N105" s="272"/>
      <c r="O105" s="232">
        <f t="shared" si="36"/>
        <v>0</v>
      </c>
      <c r="Q105" s="15"/>
    </row>
    <row r="106" spans="1:17" hidden="1" x14ac:dyDescent="0.2">
      <c r="A106" s="283">
        <v>5</v>
      </c>
      <c r="B106" s="284" t="s">
        <v>113</v>
      </c>
      <c r="C106" s="267"/>
      <c r="D106" s="268"/>
      <c r="E106" s="268"/>
      <c r="F106" s="258"/>
      <c r="G106" s="259">
        <f t="shared" si="33"/>
        <v>0</v>
      </c>
      <c r="H106" s="259"/>
      <c r="I106" s="259">
        <f t="shared" si="34"/>
        <v>0</v>
      </c>
      <c r="J106" s="272"/>
      <c r="K106" s="259">
        <f t="shared" si="32"/>
        <v>0</v>
      </c>
      <c r="L106" s="272"/>
      <c r="M106" s="259">
        <f t="shared" si="35"/>
        <v>0</v>
      </c>
      <c r="N106" s="272"/>
      <c r="O106" s="232">
        <f t="shared" si="36"/>
        <v>0</v>
      </c>
      <c r="Q106" s="16"/>
    </row>
    <row r="107" spans="1:17" hidden="1" x14ac:dyDescent="0.2">
      <c r="A107" s="283">
        <v>6</v>
      </c>
      <c r="B107" s="281" t="s">
        <v>114</v>
      </c>
      <c r="C107" s="267"/>
      <c r="D107" s="268"/>
      <c r="E107" s="268"/>
      <c r="F107" s="258"/>
      <c r="G107" s="259">
        <f t="shared" si="33"/>
        <v>0</v>
      </c>
      <c r="H107" s="259"/>
      <c r="I107" s="259">
        <f t="shared" si="34"/>
        <v>0</v>
      </c>
      <c r="J107" s="272"/>
      <c r="K107" s="259">
        <f t="shared" si="32"/>
        <v>0</v>
      </c>
      <c r="L107" s="272"/>
      <c r="M107" s="259">
        <f t="shared" si="35"/>
        <v>0</v>
      </c>
      <c r="N107" s="272"/>
      <c r="O107" s="232">
        <f t="shared" si="36"/>
        <v>0</v>
      </c>
      <c r="Q107" s="16"/>
    </row>
    <row r="108" spans="1:17" hidden="1" x14ac:dyDescent="0.2">
      <c r="A108" s="283">
        <v>7</v>
      </c>
      <c r="B108" s="280" t="s">
        <v>115</v>
      </c>
      <c r="C108" s="267"/>
      <c r="D108" s="268"/>
      <c r="E108" s="268"/>
      <c r="F108" s="258"/>
      <c r="G108" s="259">
        <f t="shared" si="33"/>
        <v>0</v>
      </c>
      <c r="H108" s="259"/>
      <c r="I108" s="259">
        <f t="shared" si="34"/>
        <v>0</v>
      </c>
      <c r="J108" s="272"/>
      <c r="K108" s="259">
        <f t="shared" si="32"/>
        <v>0</v>
      </c>
      <c r="L108" s="272"/>
      <c r="M108" s="259">
        <f t="shared" si="35"/>
        <v>0</v>
      </c>
      <c r="N108" s="272"/>
      <c r="O108" s="232">
        <f t="shared" si="36"/>
        <v>0</v>
      </c>
      <c r="Q108" s="16"/>
    </row>
    <row r="109" spans="1:17" hidden="1" x14ac:dyDescent="0.2">
      <c r="A109" s="283">
        <v>8</v>
      </c>
      <c r="B109" s="281" t="s">
        <v>116</v>
      </c>
      <c r="C109" s="267"/>
      <c r="D109" s="268"/>
      <c r="E109" s="268"/>
      <c r="F109" s="258"/>
      <c r="G109" s="259">
        <f t="shared" si="33"/>
        <v>0</v>
      </c>
      <c r="H109" s="259"/>
      <c r="I109" s="259">
        <f t="shared" si="34"/>
        <v>0</v>
      </c>
      <c r="J109" s="272"/>
      <c r="K109" s="259">
        <f t="shared" si="32"/>
        <v>0</v>
      </c>
      <c r="L109" s="272"/>
      <c r="M109" s="259">
        <f t="shared" si="35"/>
        <v>0</v>
      </c>
      <c r="N109" s="272"/>
      <c r="O109" s="232">
        <f t="shared" si="36"/>
        <v>0</v>
      </c>
      <c r="Q109" s="17"/>
    </row>
    <row r="110" spans="1:17" hidden="1" x14ac:dyDescent="0.2">
      <c r="A110" s="283">
        <v>9</v>
      </c>
      <c r="B110" s="302" t="s">
        <v>132</v>
      </c>
      <c r="C110" s="267"/>
      <c r="D110" s="268"/>
      <c r="E110" s="268"/>
      <c r="F110" s="258"/>
      <c r="G110" s="259">
        <f t="shared" si="33"/>
        <v>0</v>
      </c>
      <c r="H110" s="259"/>
      <c r="I110" s="259">
        <f t="shared" si="34"/>
        <v>0</v>
      </c>
      <c r="J110" s="272"/>
      <c r="K110" s="259">
        <f t="shared" si="32"/>
        <v>0</v>
      </c>
      <c r="L110" s="272"/>
      <c r="M110" s="259">
        <f t="shared" si="35"/>
        <v>0</v>
      </c>
      <c r="N110" s="272"/>
      <c r="O110" s="232">
        <f t="shared" si="36"/>
        <v>0</v>
      </c>
      <c r="Q110" s="17"/>
    </row>
    <row r="111" spans="1:17" hidden="1" x14ac:dyDescent="0.2">
      <c r="A111" s="283">
        <v>10</v>
      </c>
      <c r="B111" s="338" t="s">
        <v>150</v>
      </c>
      <c r="C111" s="267"/>
      <c r="D111" s="268"/>
      <c r="E111" s="268"/>
      <c r="F111" s="258"/>
      <c r="G111" s="259">
        <f t="shared" si="33"/>
        <v>0</v>
      </c>
      <c r="H111" s="259"/>
      <c r="I111" s="259">
        <f t="shared" si="34"/>
        <v>0</v>
      </c>
      <c r="J111" s="272"/>
      <c r="K111" s="259">
        <f t="shared" si="32"/>
        <v>0</v>
      </c>
      <c r="L111" s="272"/>
      <c r="M111" s="259">
        <f t="shared" si="35"/>
        <v>0</v>
      </c>
      <c r="N111" s="272"/>
      <c r="O111" s="232">
        <f t="shared" si="36"/>
        <v>0</v>
      </c>
      <c r="Q111" s="17"/>
    </row>
    <row r="112" spans="1:17" hidden="1" x14ac:dyDescent="0.2">
      <c r="A112" s="103" t="s">
        <v>79</v>
      </c>
      <c r="B112" s="14"/>
      <c r="C112" s="258">
        <f>SUM(C102:C111)</f>
        <v>0</v>
      </c>
      <c r="D112" s="258"/>
      <c r="E112" s="258"/>
      <c r="F112" s="258"/>
      <c r="G112" s="259">
        <f t="shared" ref="G112:O112" si="37">SUM(G102:G111)</f>
        <v>0</v>
      </c>
      <c r="H112" s="259">
        <f t="shared" si="37"/>
        <v>0</v>
      </c>
      <c r="I112" s="259">
        <f t="shared" si="37"/>
        <v>0</v>
      </c>
      <c r="J112" s="259">
        <f t="shared" si="37"/>
        <v>0</v>
      </c>
      <c r="K112" s="259">
        <f t="shared" si="37"/>
        <v>0</v>
      </c>
      <c r="L112" s="259">
        <f t="shared" si="37"/>
        <v>0</v>
      </c>
      <c r="M112" s="259">
        <f t="shared" si="37"/>
        <v>0</v>
      </c>
      <c r="N112" s="259">
        <f t="shared" si="37"/>
        <v>0</v>
      </c>
      <c r="O112" s="266">
        <f t="shared" si="37"/>
        <v>0</v>
      </c>
    </row>
    <row r="113" spans="1:15" ht="15" hidden="1" x14ac:dyDescent="0.25">
      <c r="A113" s="257"/>
      <c r="B113" s="256"/>
      <c r="C113" s="256"/>
      <c r="D113" s="256"/>
      <c r="E113" s="256"/>
      <c r="F113" s="256"/>
      <c r="G113" s="256"/>
      <c r="H113" s="256"/>
      <c r="I113" s="256"/>
      <c r="J113" s="256"/>
      <c r="K113" s="256"/>
      <c r="L113" s="256"/>
      <c r="M113" s="256"/>
      <c r="N113" s="256"/>
      <c r="O113" s="255"/>
    </row>
    <row r="114" spans="1:15" ht="12.75" hidden="1" customHeight="1" x14ac:dyDescent="0.2">
      <c r="A114" s="67" t="s">
        <v>122</v>
      </c>
      <c r="B114" s="193"/>
      <c r="C114" s="52" t="s">
        <v>31</v>
      </c>
      <c r="D114" s="52" t="s">
        <v>24</v>
      </c>
      <c r="E114" s="52" t="s">
        <v>10</v>
      </c>
      <c r="F114" s="53"/>
      <c r="G114" s="158" t="str">
        <f>+$G$11</f>
        <v>Current / Original</v>
      </c>
      <c r="H114" s="8" t="str">
        <f>+$H$11</f>
        <v xml:space="preserve">    ONE STOP OPERATOR</v>
      </c>
      <c r="I114" s="161" t="str">
        <f>+$I$11</f>
        <v>Current / Original</v>
      </c>
      <c r="J114" s="8" t="str">
        <f>+$J$11</f>
        <v xml:space="preserve">  </v>
      </c>
      <c r="K114" s="184" t="str">
        <f>+$K$11</f>
        <v>Current / Original</v>
      </c>
      <c r="L114" s="186" t="str">
        <f>+$L$11</f>
        <v xml:space="preserve">  </v>
      </c>
      <c r="M114" s="194" t="str">
        <f>+$M$11</f>
        <v>Current / Original</v>
      </c>
      <c r="N114" s="186" t="str">
        <f>+$N$11</f>
        <v xml:space="preserve">  </v>
      </c>
      <c r="O114" s="68"/>
    </row>
    <row r="115" spans="1:15" hidden="1" x14ac:dyDescent="0.2">
      <c r="A115" s="69"/>
      <c r="B115" s="12"/>
      <c r="C115" s="49" t="s">
        <v>32</v>
      </c>
      <c r="D115" s="49" t="s">
        <v>33</v>
      </c>
      <c r="E115" s="49" t="s">
        <v>73</v>
      </c>
      <c r="F115" s="50"/>
      <c r="G115" s="147" t="str">
        <f>+$G$12</f>
        <v xml:space="preserve">    ONE STOP OPERATOR</v>
      </c>
      <c r="H115" s="9" t="str">
        <f>+$H$12</f>
        <v>Change</v>
      </c>
      <c r="I115" s="145" t="str">
        <f>+$I$12</f>
        <v xml:space="preserve">  </v>
      </c>
      <c r="J115" s="9" t="str">
        <f>+$J$12</f>
        <v>Change</v>
      </c>
      <c r="K115" s="185" t="str">
        <f>+$K$12</f>
        <v xml:space="preserve">  </v>
      </c>
      <c r="L115" s="187" t="str">
        <f>+$L$12</f>
        <v>Change</v>
      </c>
      <c r="M115" s="195" t="str">
        <f>+$M$12</f>
        <v xml:space="preserve">  </v>
      </c>
      <c r="N115" s="187" t="str">
        <f>+$N$12</f>
        <v>Change</v>
      </c>
      <c r="O115" s="70" t="s">
        <v>58</v>
      </c>
    </row>
    <row r="116" spans="1:15" hidden="1" x14ac:dyDescent="0.2">
      <c r="A116" s="71">
        <v>1</v>
      </c>
      <c r="B116" s="14" t="s">
        <v>76</v>
      </c>
      <c r="C116" s="46"/>
      <c r="D116" s="46"/>
      <c r="E116" s="46"/>
      <c r="F116" s="46"/>
      <c r="G116" s="46"/>
      <c r="H116" s="46"/>
      <c r="I116" s="122"/>
      <c r="J116" s="122"/>
      <c r="K116" s="122"/>
      <c r="L116" s="122"/>
      <c r="M116" s="182"/>
      <c r="N116" s="182"/>
      <c r="O116" s="72">
        <f>SUM(G116:N116)</f>
        <v>0</v>
      </c>
    </row>
    <row r="117" spans="1:15" hidden="1" x14ac:dyDescent="0.2">
      <c r="A117" s="71">
        <v>2</v>
      </c>
      <c r="B117" s="14" t="s">
        <v>77</v>
      </c>
      <c r="C117" s="46"/>
      <c r="D117" s="46"/>
      <c r="E117" s="46"/>
      <c r="F117" s="46"/>
      <c r="G117" s="46"/>
      <c r="H117" s="46"/>
      <c r="I117" s="122"/>
      <c r="J117" s="122"/>
      <c r="K117" s="122"/>
      <c r="L117" s="122"/>
      <c r="M117" s="182"/>
      <c r="N117" s="182"/>
      <c r="O117" s="72">
        <f>SUM(G117:N117)</f>
        <v>0</v>
      </c>
    </row>
    <row r="118" spans="1:15" hidden="1" x14ac:dyDescent="0.2">
      <c r="A118" s="71">
        <v>3</v>
      </c>
      <c r="B118" s="14"/>
      <c r="C118" s="46"/>
      <c r="D118" s="46"/>
      <c r="E118" s="46"/>
      <c r="F118" s="46"/>
      <c r="G118" s="46"/>
      <c r="H118" s="46"/>
      <c r="I118" s="122"/>
      <c r="J118" s="122"/>
      <c r="K118" s="122"/>
      <c r="L118" s="122"/>
      <c r="M118" s="182"/>
      <c r="N118" s="182"/>
      <c r="O118" s="72">
        <f>SUM(G118:N118)</f>
        <v>0</v>
      </c>
    </row>
    <row r="119" spans="1:15" hidden="1" x14ac:dyDescent="0.2">
      <c r="A119" s="103" t="s">
        <v>79</v>
      </c>
      <c r="B119" s="14"/>
      <c r="C119" s="46"/>
      <c r="D119" s="46"/>
      <c r="E119" s="46"/>
      <c r="F119" s="46"/>
      <c r="G119" s="47">
        <f t="shared" ref="G119:O119" si="38">SUM(G116:G118)</f>
        <v>0</v>
      </c>
      <c r="H119" s="47">
        <f t="shared" si="38"/>
        <v>0</v>
      </c>
      <c r="I119" s="47">
        <f t="shared" si="38"/>
        <v>0</v>
      </c>
      <c r="J119" s="47">
        <f t="shared" si="38"/>
        <v>0</v>
      </c>
      <c r="K119" s="47">
        <f t="shared" si="38"/>
        <v>0</v>
      </c>
      <c r="L119" s="47">
        <f t="shared" si="38"/>
        <v>0</v>
      </c>
      <c r="M119" s="47">
        <f t="shared" si="38"/>
        <v>0</v>
      </c>
      <c r="N119" s="47">
        <f t="shared" si="38"/>
        <v>0</v>
      </c>
      <c r="O119" s="150">
        <f t="shared" si="38"/>
        <v>0</v>
      </c>
    </row>
    <row r="120" spans="1:15" hidden="1" x14ac:dyDescent="0.2">
      <c r="A120" s="73"/>
      <c r="B120" s="13"/>
      <c r="C120" s="55"/>
      <c r="D120" s="55"/>
      <c r="E120" s="55"/>
      <c r="F120" s="55"/>
      <c r="G120" s="13"/>
      <c r="H120" s="13"/>
      <c r="I120" s="13"/>
      <c r="J120" s="13"/>
      <c r="K120" s="13"/>
      <c r="L120" s="13"/>
      <c r="M120" s="13"/>
      <c r="N120" s="13"/>
      <c r="O120" s="74"/>
    </row>
    <row r="121" spans="1:15" hidden="1" x14ac:dyDescent="0.2">
      <c r="A121" s="67" t="s">
        <v>123</v>
      </c>
      <c r="B121" s="11"/>
      <c r="C121" s="52" t="s">
        <v>31</v>
      </c>
      <c r="D121" s="52" t="s">
        <v>34</v>
      </c>
      <c r="E121" s="52" t="s">
        <v>12</v>
      </c>
      <c r="F121" s="53" t="s">
        <v>19</v>
      </c>
      <c r="G121" s="146" t="str">
        <f>+$G$11</f>
        <v>Current / Original</v>
      </c>
      <c r="H121" s="8" t="str">
        <f>+$H$11</f>
        <v xml:space="preserve">    ONE STOP OPERATOR</v>
      </c>
      <c r="I121" s="144" t="str">
        <f>+$I$11</f>
        <v>Current / Original</v>
      </c>
      <c r="J121" s="8" t="str">
        <f>+$J$11</f>
        <v xml:space="preserve">  </v>
      </c>
      <c r="K121" s="184" t="str">
        <f>+$K$11</f>
        <v>Current / Original</v>
      </c>
      <c r="L121" s="186" t="str">
        <f>+$L$11</f>
        <v xml:space="preserve">  </v>
      </c>
      <c r="M121" s="194" t="str">
        <f>+$M$11</f>
        <v>Current / Original</v>
      </c>
      <c r="N121" s="186" t="str">
        <f>+$N$11</f>
        <v xml:space="preserve">  </v>
      </c>
      <c r="O121" s="68"/>
    </row>
    <row r="122" spans="1:15" hidden="1" x14ac:dyDescent="0.2">
      <c r="A122" s="69"/>
      <c r="B122" s="12"/>
      <c r="C122" s="49" t="s">
        <v>32</v>
      </c>
      <c r="D122" s="49" t="s">
        <v>35</v>
      </c>
      <c r="E122" s="49" t="s">
        <v>13</v>
      </c>
      <c r="F122" s="50" t="s">
        <v>36</v>
      </c>
      <c r="G122" s="147" t="str">
        <f>+$G$12</f>
        <v xml:space="preserve">    ONE STOP OPERATOR</v>
      </c>
      <c r="H122" s="9" t="str">
        <f>+$H$12</f>
        <v>Change</v>
      </c>
      <c r="I122" s="145" t="str">
        <f>+$I$12</f>
        <v xml:space="preserve">  </v>
      </c>
      <c r="J122" s="9" t="str">
        <f>+$J$12</f>
        <v>Change</v>
      </c>
      <c r="K122" s="185" t="str">
        <f>+$K$12</f>
        <v xml:space="preserve">  </v>
      </c>
      <c r="L122" s="187" t="str">
        <f>+$L$12</f>
        <v>Change</v>
      </c>
      <c r="M122" s="195" t="str">
        <f>+$M$12</f>
        <v xml:space="preserve">  </v>
      </c>
      <c r="N122" s="187" t="str">
        <f>+$N$12</f>
        <v>Change</v>
      </c>
      <c r="O122" s="70" t="s">
        <v>58</v>
      </c>
    </row>
    <row r="123" spans="1:15" hidden="1" x14ac:dyDescent="0.2">
      <c r="A123" s="126" t="s">
        <v>86</v>
      </c>
      <c r="B123" s="111"/>
      <c r="C123" s="49"/>
      <c r="D123" s="49"/>
      <c r="E123" s="49"/>
      <c r="F123" s="50"/>
      <c r="G123" s="119"/>
      <c r="H123" s="112"/>
      <c r="I123" s="119"/>
      <c r="J123" s="112"/>
      <c r="K123" s="119"/>
      <c r="L123" s="180"/>
      <c r="M123" s="119"/>
      <c r="N123" s="204"/>
      <c r="O123" s="70"/>
    </row>
    <row r="124" spans="1:15" hidden="1" x14ac:dyDescent="0.2">
      <c r="A124" s="69">
        <v>1</v>
      </c>
      <c r="B124" s="156"/>
      <c r="C124" s="124"/>
      <c r="D124" s="124"/>
      <c r="E124" s="124"/>
      <c r="F124" s="125"/>
      <c r="G124" s="115">
        <f>ROUND(($C124*$D124*$E124*$F124)*$G$123,0)</f>
        <v>0</v>
      </c>
      <c r="H124" s="118"/>
      <c r="I124" s="115">
        <f>ROUND(($C124*$D124*$E124*$F124)*$I$123,0)</f>
        <v>0</v>
      </c>
      <c r="J124" s="118"/>
      <c r="K124" s="115">
        <f>ROUND(($C124*$D124*$E124*$F124)*$K$123,0)</f>
        <v>0</v>
      </c>
      <c r="L124" s="183"/>
      <c r="M124" s="115">
        <f>ROUND(($C124*$D124*$E124*$F124)*$M$123,0)</f>
        <v>0</v>
      </c>
      <c r="N124" s="205"/>
      <c r="O124" s="114">
        <f>SUM(G124:N124)</f>
        <v>0</v>
      </c>
    </row>
    <row r="125" spans="1:15" hidden="1" x14ac:dyDescent="0.2">
      <c r="A125" s="71">
        <v>2</v>
      </c>
      <c r="B125" s="14"/>
      <c r="C125" s="122"/>
      <c r="D125" s="122"/>
      <c r="E125" s="122"/>
      <c r="F125" s="121"/>
      <c r="G125" s="115">
        <f>ROUND(($C125*$D125*$E125*$F125)*$G$123,0)</f>
        <v>0</v>
      </c>
      <c r="H125" s="66"/>
      <c r="I125" s="115">
        <f>ROUND(($C125*$D125*$E125*$F125)*$I$123,0)</f>
        <v>0</v>
      </c>
      <c r="J125" s="66"/>
      <c r="K125" s="115">
        <f>ROUND(($C125*$D125*$E125*$F125)*$K$123,0)</f>
        <v>0</v>
      </c>
      <c r="L125" s="63"/>
      <c r="M125" s="115">
        <f>ROUND(($C125*$D125*$E125*$F125)*$M$123,0)</f>
        <v>0</v>
      </c>
      <c r="N125" s="47"/>
      <c r="O125" s="114">
        <f>SUM(G125:N125)</f>
        <v>0</v>
      </c>
    </row>
    <row r="126" spans="1:15" hidden="1" x14ac:dyDescent="0.2">
      <c r="A126" s="103" t="s">
        <v>79</v>
      </c>
      <c r="B126" s="14"/>
      <c r="C126" s="46"/>
      <c r="D126" s="46"/>
      <c r="E126" s="46"/>
      <c r="F126" s="46"/>
      <c r="G126" s="47">
        <f t="shared" ref="G126:O126" si="39">SUM(G124:G125)</f>
        <v>0</v>
      </c>
      <c r="H126" s="47">
        <f t="shared" si="39"/>
        <v>0</v>
      </c>
      <c r="I126" s="47">
        <f t="shared" si="39"/>
        <v>0</v>
      </c>
      <c r="J126" s="47">
        <f t="shared" si="39"/>
        <v>0</v>
      </c>
      <c r="K126" s="47">
        <f t="shared" si="39"/>
        <v>0</v>
      </c>
      <c r="L126" s="47">
        <f t="shared" si="39"/>
        <v>0</v>
      </c>
      <c r="M126" s="47">
        <f t="shared" si="39"/>
        <v>0</v>
      </c>
      <c r="N126" s="47">
        <f t="shared" si="39"/>
        <v>0</v>
      </c>
      <c r="O126" s="150">
        <f t="shared" si="39"/>
        <v>0</v>
      </c>
    </row>
    <row r="127" spans="1:15" hidden="1" x14ac:dyDescent="0.2">
      <c r="A127" s="76"/>
      <c r="B127" s="13"/>
      <c r="C127" s="55"/>
      <c r="D127" s="55"/>
      <c r="E127" s="55"/>
      <c r="F127" s="55"/>
      <c r="G127" s="63"/>
      <c r="H127" s="63"/>
      <c r="I127" s="63"/>
      <c r="J127" s="63"/>
      <c r="K127" s="63"/>
      <c r="L127" s="63"/>
      <c r="M127" s="63"/>
      <c r="N127" s="63"/>
      <c r="O127" s="95"/>
    </row>
    <row r="128" spans="1:15" hidden="1" x14ac:dyDescent="0.2">
      <c r="A128" s="67" t="s">
        <v>124</v>
      </c>
      <c r="B128" s="10"/>
      <c r="C128" s="52" t="s">
        <v>31</v>
      </c>
      <c r="D128" s="52" t="s">
        <v>21</v>
      </c>
      <c r="E128" s="52"/>
      <c r="F128" s="53"/>
      <c r="G128" s="158" t="str">
        <f>+$G$11</f>
        <v>Current / Original</v>
      </c>
      <c r="H128" s="8" t="str">
        <f>+$H$11</f>
        <v xml:space="preserve">    ONE STOP OPERATOR</v>
      </c>
      <c r="I128" s="161" t="str">
        <f>+$I$11</f>
        <v>Current / Original</v>
      </c>
      <c r="J128" s="8" t="str">
        <f>+$J$11</f>
        <v xml:space="preserve">  </v>
      </c>
      <c r="K128" s="184" t="str">
        <f>+$K$11</f>
        <v>Current / Original</v>
      </c>
      <c r="L128" s="186" t="str">
        <f>+$L$11</f>
        <v xml:space="preserve">  </v>
      </c>
      <c r="M128" s="194" t="str">
        <f>+$M$11</f>
        <v>Current / Original</v>
      </c>
      <c r="N128" s="186" t="str">
        <f>+$N$11</f>
        <v xml:space="preserve">  </v>
      </c>
      <c r="O128" s="68"/>
    </row>
    <row r="129" spans="1:15" hidden="1" x14ac:dyDescent="0.2">
      <c r="A129" s="69"/>
      <c r="B129" s="97"/>
      <c r="C129" s="49" t="s">
        <v>32</v>
      </c>
      <c r="D129" s="96"/>
      <c r="E129" s="96"/>
      <c r="F129" s="96"/>
      <c r="G129" s="147" t="str">
        <f>+$G$12</f>
        <v xml:space="preserve">    ONE STOP OPERATOR</v>
      </c>
      <c r="H129" s="9" t="str">
        <f>+$H$12</f>
        <v>Change</v>
      </c>
      <c r="I129" s="145" t="str">
        <f>+$I$12</f>
        <v xml:space="preserve">  </v>
      </c>
      <c r="J129" s="9" t="str">
        <f>+$J$12</f>
        <v>Change</v>
      </c>
      <c r="K129" s="185" t="str">
        <f>+$K$12</f>
        <v xml:space="preserve">  </v>
      </c>
      <c r="L129" s="187" t="str">
        <f>+$L$12</f>
        <v>Change</v>
      </c>
      <c r="M129" s="195" t="str">
        <f>+$M$12</f>
        <v xml:space="preserve">  </v>
      </c>
      <c r="N129" s="187" t="str">
        <f>+$N$12</f>
        <v>Change</v>
      </c>
      <c r="O129" s="70" t="s">
        <v>58</v>
      </c>
    </row>
    <row r="130" spans="1:15" hidden="1" x14ac:dyDescent="0.2">
      <c r="A130" s="126" t="s">
        <v>86</v>
      </c>
      <c r="B130" s="111"/>
      <c r="C130" s="49"/>
      <c r="D130" s="49"/>
      <c r="E130" s="49"/>
      <c r="F130" s="50"/>
      <c r="G130" s="119"/>
      <c r="H130" s="112"/>
      <c r="I130" s="119"/>
      <c r="J130" s="112"/>
      <c r="K130" s="119"/>
      <c r="L130" s="180"/>
      <c r="M130" s="119"/>
      <c r="N130" s="180"/>
      <c r="O130" s="70"/>
    </row>
    <row r="131" spans="1:15" ht="14.25" hidden="1" customHeight="1" x14ac:dyDescent="0.2">
      <c r="A131" s="71">
        <v>1</v>
      </c>
      <c r="B131" s="14" t="s">
        <v>64</v>
      </c>
      <c r="C131" s="122"/>
      <c r="D131" s="121"/>
      <c r="E131" s="46"/>
      <c r="F131" s="46"/>
      <c r="G131" s="47">
        <f>ROUND(($C131*$D131)*G130,0)</f>
        <v>0</v>
      </c>
      <c r="H131" s="47"/>
      <c r="I131" s="47">
        <f>ROUND(($C131*$D131)*I130,0)</f>
        <v>0</v>
      </c>
      <c r="J131" s="47"/>
      <c r="K131" s="47">
        <f>ROUND(($C131*$D131)*K130,0)</f>
        <v>0</v>
      </c>
      <c r="L131" s="181"/>
      <c r="M131" s="47">
        <f>ROUND(($C131*$D131)*M130,0)</f>
        <v>0</v>
      </c>
      <c r="N131" s="181"/>
      <c r="O131" s="72">
        <f>SUM(G131:N131)</f>
        <v>0</v>
      </c>
    </row>
    <row r="132" spans="1:15" hidden="1" x14ac:dyDescent="0.2">
      <c r="A132" s="103" t="s">
        <v>79</v>
      </c>
      <c r="B132" s="14"/>
      <c r="C132" s="47"/>
      <c r="D132" s="46"/>
      <c r="E132" s="46"/>
      <c r="F132" s="46"/>
      <c r="G132" s="47">
        <f t="shared" ref="G132:O132" si="40">+G131</f>
        <v>0</v>
      </c>
      <c r="H132" s="47">
        <f t="shared" si="40"/>
        <v>0</v>
      </c>
      <c r="I132" s="47">
        <f t="shared" si="40"/>
        <v>0</v>
      </c>
      <c r="J132" s="47">
        <f t="shared" si="40"/>
        <v>0</v>
      </c>
      <c r="K132" s="47">
        <f t="shared" si="40"/>
        <v>0</v>
      </c>
      <c r="L132" s="47">
        <f t="shared" si="40"/>
        <v>0</v>
      </c>
      <c r="M132" s="47">
        <f t="shared" si="40"/>
        <v>0</v>
      </c>
      <c r="N132" s="47">
        <f t="shared" si="40"/>
        <v>0</v>
      </c>
      <c r="O132" s="150">
        <f t="shared" si="40"/>
        <v>0</v>
      </c>
    </row>
    <row r="133" spans="1:15" hidden="1" x14ac:dyDescent="0.2">
      <c r="A133" s="76"/>
      <c r="B133" s="13"/>
      <c r="C133" s="55"/>
      <c r="D133" s="55"/>
      <c r="E133" s="55"/>
      <c r="F133" s="55"/>
      <c r="G133" s="63"/>
      <c r="H133" s="63"/>
      <c r="I133" s="63"/>
      <c r="J133" s="63"/>
      <c r="K133" s="63"/>
      <c r="L133" s="63"/>
      <c r="M133" s="63"/>
      <c r="N133" s="63"/>
      <c r="O133" s="98"/>
    </row>
    <row r="134" spans="1:15" hidden="1" x14ac:dyDescent="0.2">
      <c r="A134" s="67" t="s">
        <v>125</v>
      </c>
      <c r="B134" s="11"/>
      <c r="C134" s="52" t="s">
        <v>21</v>
      </c>
      <c r="D134" s="52" t="s">
        <v>28</v>
      </c>
      <c r="E134" s="53"/>
      <c r="F134" s="53"/>
      <c r="G134" s="158" t="str">
        <f>+$G$11</f>
        <v>Current / Original</v>
      </c>
      <c r="H134" s="8" t="str">
        <f>+$H$11</f>
        <v xml:space="preserve">    ONE STOP OPERATOR</v>
      </c>
      <c r="I134" s="161" t="str">
        <f>+$I$11</f>
        <v>Current / Original</v>
      </c>
      <c r="J134" s="8" t="str">
        <f>+$J$11</f>
        <v xml:space="preserve">  </v>
      </c>
      <c r="K134" s="184" t="str">
        <f>+$K$11</f>
        <v>Current / Original</v>
      </c>
      <c r="L134" s="186" t="str">
        <f>+$L$11</f>
        <v xml:space="preserve">  </v>
      </c>
      <c r="M134" s="194" t="str">
        <f>+$M$11</f>
        <v>Current / Original</v>
      </c>
      <c r="N134" s="186" t="str">
        <f>+$N$11</f>
        <v xml:space="preserve">  </v>
      </c>
      <c r="O134" s="68"/>
    </row>
    <row r="135" spans="1:15" hidden="1" x14ac:dyDescent="0.2">
      <c r="A135" s="75"/>
      <c r="B135" s="12"/>
      <c r="C135" s="49" t="s">
        <v>22</v>
      </c>
      <c r="D135" s="49" t="s">
        <v>23</v>
      </c>
      <c r="E135" s="50"/>
      <c r="F135" s="50"/>
      <c r="G135" s="147" t="str">
        <f>+$G$12</f>
        <v xml:space="preserve">    ONE STOP OPERATOR</v>
      </c>
      <c r="H135" s="9" t="str">
        <f>+$H$12</f>
        <v>Change</v>
      </c>
      <c r="I135" s="145" t="str">
        <f>+$I$12</f>
        <v xml:space="preserve">  </v>
      </c>
      <c r="J135" s="9" t="str">
        <f>+$J$12</f>
        <v>Change</v>
      </c>
      <c r="K135" s="185" t="str">
        <f>+$K$12</f>
        <v xml:space="preserve">  </v>
      </c>
      <c r="L135" s="187" t="str">
        <f>+$L$12</f>
        <v>Change</v>
      </c>
      <c r="M135" s="195" t="str">
        <f>+$M$12</f>
        <v xml:space="preserve">  </v>
      </c>
      <c r="N135" s="187" t="str">
        <f>+$N$12</f>
        <v>Change</v>
      </c>
      <c r="O135" s="70" t="s">
        <v>58</v>
      </c>
    </row>
    <row r="136" spans="1:15" hidden="1" x14ac:dyDescent="0.2">
      <c r="A136" s="126" t="s">
        <v>86</v>
      </c>
      <c r="B136" s="111"/>
      <c r="C136" s="49"/>
      <c r="D136" s="49"/>
      <c r="E136" s="49"/>
      <c r="F136" s="50"/>
      <c r="G136" s="119"/>
      <c r="H136" s="112"/>
      <c r="I136" s="119"/>
      <c r="J136" s="112"/>
      <c r="K136" s="119"/>
      <c r="L136" s="180"/>
      <c r="M136" s="119"/>
      <c r="N136" s="180"/>
      <c r="O136" s="70"/>
    </row>
    <row r="137" spans="1:15" hidden="1" x14ac:dyDescent="0.2">
      <c r="A137" s="71">
        <v>1</v>
      </c>
      <c r="B137" s="148" t="s">
        <v>56</v>
      </c>
      <c r="C137" s="121"/>
      <c r="D137" s="122"/>
      <c r="E137" s="46"/>
      <c r="F137" s="46"/>
      <c r="G137" s="47">
        <f>ROUND(($C137*$D137)*$G$136,0)</f>
        <v>0</v>
      </c>
      <c r="H137" s="47"/>
      <c r="I137" s="47">
        <f>ROUND(($C137*$D137)*I$136,0)</f>
        <v>0</v>
      </c>
      <c r="J137" s="47"/>
      <c r="K137" s="47">
        <f>ROUND(($C137*$D137)*K$136,0)</f>
        <v>0</v>
      </c>
      <c r="L137" s="181"/>
      <c r="M137" s="47">
        <f>ROUND(($C137*$D137)*M$136,0)</f>
        <v>0</v>
      </c>
      <c r="N137" s="181"/>
      <c r="O137" s="149">
        <f>SUM(G137:N137)</f>
        <v>0</v>
      </c>
    </row>
    <row r="138" spans="1:15" hidden="1" x14ac:dyDescent="0.2">
      <c r="A138" s="71">
        <v>2</v>
      </c>
      <c r="B138" s="148" t="s">
        <v>75</v>
      </c>
      <c r="C138" s="121"/>
      <c r="D138" s="122"/>
      <c r="E138" s="46"/>
      <c r="F138" s="46"/>
      <c r="G138" s="47">
        <f>ROUND(($C138*$D138)*$G$136,0)</f>
        <v>0</v>
      </c>
      <c r="H138" s="47"/>
      <c r="I138" s="47">
        <f>ROUND(($C138*$D138)*I$136,0)</f>
        <v>0</v>
      </c>
      <c r="J138" s="47"/>
      <c r="K138" s="47">
        <f>ROUND(($C138*$D138)*K$136,0)</f>
        <v>0</v>
      </c>
      <c r="L138" s="181"/>
      <c r="M138" s="47">
        <f>ROUND(($C138*$D138)*M$136,0)</f>
        <v>0</v>
      </c>
      <c r="N138" s="181"/>
      <c r="O138" s="149">
        <f>SUM(G138:N138)</f>
        <v>0</v>
      </c>
    </row>
    <row r="139" spans="1:15" hidden="1" x14ac:dyDescent="0.2">
      <c r="A139" s="71">
        <v>3</v>
      </c>
      <c r="B139" s="14"/>
      <c r="C139" s="121"/>
      <c r="D139" s="122"/>
      <c r="E139" s="46"/>
      <c r="F139" s="46"/>
      <c r="G139" s="47">
        <f>ROUND(($C139*$D139)*$G$136,0)</f>
        <v>0</v>
      </c>
      <c r="H139" s="47"/>
      <c r="I139" s="47">
        <f>ROUND(($C139*$D139)*I$136,0)</f>
        <v>0</v>
      </c>
      <c r="J139" s="47"/>
      <c r="K139" s="47">
        <f>ROUND(($C139*$D139)*K$136,0)</f>
        <v>0</v>
      </c>
      <c r="L139" s="181"/>
      <c r="M139" s="47">
        <f>ROUND(($C139*$D139)*M$136,0)</f>
        <v>0</v>
      </c>
      <c r="N139" s="181"/>
      <c r="O139" s="155">
        <f>SUM(G139:N139)</f>
        <v>0</v>
      </c>
    </row>
    <row r="140" spans="1:15" hidden="1" x14ac:dyDescent="0.2">
      <c r="A140" s="71">
        <v>4</v>
      </c>
      <c r="B140" s="14"/>
      <c r="C140" s="121"/>
      <c r="D140" s="122"/>
      <c r="E140" s="46"/>
      <c r="F140" s="46"/>
      <c r="G140" s="47">
        <f>ROUND(($C140*$D140)*$G$136,0)</f>
        <v>0</v>
      </c>
      <c r="H140" s="47"/>
      <c r="I140" s="47">
        <f>ROUND(($C140*$D140)*I$136,0)</f>
        <v>0</v>
      </c>
      <c r="J140" s="47"/>
      <c r="K140" s="47">
        <f>ROUND(($C140*$D140)*K$136,0)</f>
        <v>0</v>
      </c>
      <c r="L140" s="181"/>
      <c r="M140" s="47">
        <f>ROUND(($C140*$D140)*M$136,0)</f>
        <v>0</v>
      </c>
      <c r="N140" s="181"/>
      <c r="O140" s="155">
        <f>SUM(G140:N140)</f>
        <v>0</v>
      </c>
    </row>
    <row r="141" spans="1:15" hidden="1" x14ac:dyDescent="0.2">
      <c r="A141" s="103" t="s">
        <v>79</v>
      </c>
      <c r="B141" s="14"/>
      <c r="C141" s="46">
        <f>SUM(C137:C140)</f>
        <v>0</v>
      </c>
      <c r="D141" s="46"/>
      <c r="E141" s="46"/>
      <c r="F141" s="46"/>
      <c r="G141" s="47">
        <f t="shared" ref="G141:O141" si="41">SUM(G137:G140)</f>
        <v>0</v>
      </c>
      <c r="H141" s="47">
        <f t="shared" si="41"/>
        <v>0</v>
      </c>
      <c r="I141" s="47">
        <f t="shared" si="41"/>
        <v>0</v>
      </c>
      <c r="J141" s="47">
        <f t="shared" si="41"/>
        <v>0</v>
      </c>
      <c r="K141" s="47">
        <f t="shared" si="41"/>
        <v>0</v>
      </c>
      <c r="L141" s="47">
        <f t="shared" si="41"/>
        <v>0</v>
      </c>
      <c r="M141" s="47">
        <f t="shared" si="41"/>
        <v>0</v>
      </c>
      <c r="N141" s="47">
        <f t="shared" si="41"/>
        <v>0</v>
      </c>
      <c r="O141" s="116">
        <f t="shared" si="41"/>
        <v>0</v>
      </c>
    </row>
    <row r="142" spans="1:15" hidden="1" x14ac:dyDescent="0.2">
      <c r="A142" s="76"/>
      <c r="B142" s="13"/>
      <c r="C142" s="55"/>
      <c r="D142" s="55"/>
      <c r="E142" s="55"/>
      <c r="F142" s="55"/>
      <c r="G142" s="13"/>
      <c r="H142" s="13"/>
      <c r="I142" s="13"/>
      <c r="J142" s="13"/>
      <c r="K142" s="13"/>
      <c r="L142" s="13"/>
      <c r="M142" s="13"/>
      <c r="N142" s="13"/>
      <c r="O142" s="77"/>
    </row>
    <row r="143" spans="1:15" hidden="1" x14ac:dyDescent="0.2">
      <c r="A143" s="67" t="s">
        <v>126</v>
      </c>
      <c r="B143" s="11"/>
      <c r="C143" s="52" t="s">
        <v>31</v>
      </c>
      <c r="D143" s="52" t="s">
        <v>34</v>
      </c>
      <c r="E143" s="52" t="s">
        <v>12</v>
      </c>
      <c r="F143" s="53" t="s">
        <v>19</v>
      </c>
      <c r="G143" s="158" t="str">
        <f>+$G$11</f>
        <v>Current / Original</v>
      </c>
      <c r="H143" s="8" t="str">
        <f>+$H$11</f>
        <v xml:space="preserve">    ONE STOP OPERATOR</v>
      </c>
      <c r="I143" s="161" t="str">
        <f>+$I$11</f>
        <v>Current / Original</v>
      </c>
      <c r="J143" s="8" t="str">
        <f>+$J$11</f>
        <v xml:space="preserve">  </v>
      </c>
      <c r="K143" s="184" t="str">
        <f>+$K$11</f>
        <v>Current / Original</v>
      </c>
      <c r="L143" s="186" t="str">
        <f>+$L$11</f>
        <v xml:space="preserve">  </v>
      </c>
      <c r="M143" s="194" t="str">
        <f>+$M$11</f>
        <v>Current / Original</v>
      </c>
      <c r="N143" s="186" t="str">
        <f>+$N$11</f>
        <v xml:space="preserve">  </v>
      </c>
      <c r="O143" s="68"/>
    </row>
    <row r="144" spans="1:15" hidden="1" x14ac:dyDescent="0.2">
      <c r="A144" s="75"/>
      <c r="B144" s="12"/>
      <c r="C144" s="49" t="s">
        <v>32</v>
      </c>
      <c r="D144" s="49" t="s">
        <v>35</v>
      </c>
      <c r="E144" s="49" t="s">
        <v>13</v>
      </c>
      <c r="F144" s="50" t="s">
        <v>36</v>
      </c>
      <c r="G144" s="147" t="str">
        <f>+$G$12</f>
        <v xml:space="preserve">    ONE STOP OPERATOR</v>
      </c>
      <c r="H144" s="9" t="str">
        <f>+$H$12</f>
        <v>Change</v>
      </c>
      <c r="I144" s="145" t="str">
        <f>+$I$12</f>
        <v xml:space="preserve">  </v>
      </c>
      <c r="J144" s="9" t="str">
        <f>+$J$12</f>
        <v>Change</v>
      </c>
      <c r="K144" s="185" t="str">
        <f>+$K$12</f>
        <v xml:space="preserve">  </v>
      </c>
      <c r="L144" s="187" t="str">
        <f>+$L$12</f>
        <v>Change</v>
      </c>
      <c r="M144" s="195" t="str">
        <f>+$M$12</f>
        <v xml:space="preserve">  </v>
      </c>
      <c r="N144" s="187" t="str">
        <f>+$N$12</f>
        <v>Change</v>
      </c>
      <c r="O144" s="70" t="s">
        <v>58</v>
      </c>
    </row>
    <row r="145" spans="1:20" hidden="1" x14ac:dyDescent="0.2">
      <c r="A145" s="126" t="s">
        <v>86</v>
      </c>
      <c r="B145" s="111"/>
      <c r="C145" s="49"/>
      <c r="D145" s="49"/>
      <c r="E145" s="49"/>
      <c r="F145" s="50"/>
      <c r="G145" s="119"/>
      <c r="H145" s="112"/>
      <c r="I145" s="119"/>
      <c r="J145" s="112"/>
      <c r="K145" s="119"/>
      <c r="L145" s="180"/>
      <c r="M145" s="119"/>
      <c r="N145" s="180"/>
      <c r="O145" s="70"/>
    </row>
    <row r="146" spans="1:20" ht="15.75" hidden="1" x14ac:dyDescent="0.25">
      <c r="A146" s="71">
        <v>1</v>
      </c>
      <c r="B146" s="14"/>
      <c r="C146" s="122"/>
      <c r="D146" s="122"/>
      <c r="E146" s="122"/>
      <c r="F146" s="121"/>
      <c r="G146" s="47">
        <f>ROUND(($C146*$D146*$E146*$F146)*$G$145,0)</f>
        <v>0</v>
      </c>
      <c r="H146" s="47"/>
      <c r="I146" s="47">
        <f>ROUND(($C146*$D146*$E146*$F146)*$I$145,0)</f>
        <v>0</v>
      </c>
      <c r="J146" s="47"/>
      <c r="K146" s="47">
        <f>ROUND(($C146*$D146*$E146*$F146)*$K$145,0)</f>
        <v>0</v>
      </c>
      <c r="L146" s="181"/>
      <c r="M146" s="47">
        <f>ROUND(($C146*$D146*$E146*$F146)*$M$145,0)</f>
        <v>0</v>
      </c>
      <c r="N146" s="181"/>
      <c r="O146" s="72">
        <f>SUM(G146:N146)</f>
        <v>0</v>
      </c>
      <c r="T146" s="20" t="s">
        <v>57</v>
      </c>
    </row>
    <row r="147" spans="1:20" hidden="1" x14ac:dyDescent="0.2">
      <c r="A147" s="71">
        <v>2</v>
      </c>
      <c r="B147" s="14"/>
      <c r="C147" s="122"/>
      <c r="D147" s="122"/>
      <c r="E147" s="122"/>
      <c r="F147" s="121"/>
      <c r="G147" s="47">
        <f>ROUND(($C147*$D147*$E147*$F147)*$G$145,0)</f>
        <v>0</v>
      </c>
      <c r="H147" s="47"/>
      <c r="I147" s="47">
        <f>ROUND(($C147*$D147*$E147*$F147)*$I$145,0)</f>
        <v>0</v>
      </c>
      <c r="J147" s="47"/>
      <c r="K147" s="47">
        <f>ROUND(($C147*$D147*$E147*$F147)*$K$145,0)</f>
        <v>0</v>
      </c>
      <c r="L147" s="181"/>
      <c r="M147" s="47">
        <f>ROUND(($C147*$D147*$E147*$F147)*$M$145,0)</f>
        <v>0</v>
      </c>
      <c r="N147" s="181"/>
      <c r="O147" s="72">
        <f>SUM(G147:N147)</f>
        <v>0</v>
      </c>
      <c r="T147" s="19" t="s">
        <v>57</v>
      </c>
    </row>
    <row r="148" spans="1:20" hidden="1" x14ac:dyDescent="0.2">
      <c r="A148" s="71">
        <v>3</v>
      </c>
      <c r="B148" s="14"/>
      <c r="C148" s="122"/>
      <c r="D148" s="122"/>
      <c r="E148" s="122"/>
      <c r="F148" s="121"/>
      <c r="G148" s="47">
        <f>ROUND(($C148*$D148*$E148*$F148)*$G$145,0)</f>
        <v>0</v>
      </c>
      <c r="H148" s="47"/>
      <c r="I148" s="47">
        <f>ROUND(($C148*$D148*$E148*$F148)*$I$145,0)</f>
        <v>0</v>
      </c>
      <c r="J148" s="47"/>
      <c r="K148" s="47">
        <f>ROUND(($C148*$D148*$E148*$F148)*$K$145,0)</f>
        <v>0</v>
      </c>
      <c r="L148" s="181"/>
      <c r="M148" s="47">
        <f>ROUND(($C148*$D148*$E148*$F148)*$M$145,0)</f>
        <v>0</v>
      </c>
      <c r="N148" s="181"/>
      <c r="O148" s="72">
        <f>SUM(G148:N148)</f>
        <v>0</v>
      </c>
      <c r="P148" s="28"/>
      <c r="Q148" s="29"/>
      <c r="R148" s="28"/>
      <c r="S148" s="28"/>
      <c r="T148" s="29"/>
    </row>
    <row r="149" spans="1:20" hidden="1" x14ac:dyDescent="0.2">
      <c r="A149" s="103" t="s">
        <v>79</v>
      </c>
      <c r="B149" s="14"/>
      <c r="C149" s="47"/>
      <c r="D149" s="47"/>
      <c r="E149" s="47"/>
      <c r="F149" s="46"/>
      <c r="G149" s="47">
        <f t="shared" ref="G149:O149" si="42">SUM(G146:G148)</f>
        <v>0</v>
      </c>
      <c r="H149" s="47">
        <f t="shared" si="42"/>
        <v>0</v>
      </c>
      <c r="I149" s="47">
        <f t="shared" si="42"/>
        <v>0</v>
      </c>
      <c r="J149" s="47">
        <f t="shared" si="42"/>
        <v>0</v>
      </c>
      <c r="K149" s="47">
        <f t="shared" si="42"/>
        <v>0</v>
      </c>
      <c r="L149" s="47">
        <f t="shared" si="42"/>
        <v>0</v>
      </c>
      <c r="M149" s="47">
        <f t="shared" si="42"/>
        <v>0</v>
      </c>
      <c r="N149" s="47">
        <f t="shared" si="42"/>
        <v>0</v>
      </c>
      <c r="O149" s="113">
        <f t="shared" si="42"/>
        <v>0</v>
      </c>
      <c r="P149" s="30"/>
      <c r="Q149" s="31"/>
      <c r="R149" s="23"/>
      <c r="S149" s="23"/>
      <c r="T149" s="23"/>
    </row>
    <row r="150" spans="1:20" hidden="1" x14ac:dyDescent="0.2">
      <c r="A150" s="76"/>
      <c r="B150" s="13"/>
      <c r="C150" s="55"/>
      <c r="D150" s="55"/>
      <c r="E150" s="55"/>
      <c r="F150" s="55"/>
      <c r="G150" s="13"/>
      <c r="H150" s="13"/>
      <c r="I150" s="13"/>
      <c r="J150" s="13"/>
      <c r="K150" s="13"/>
      <c r="L150" s="13"/>
      <c r="M150" s="13"/>
      <c r="N150" s="13"/>
      <c r="O150" s="77"/>
      <c r="P150" s="30"/>
      <c r="Q150" s="31"/>
      <c r="R150" s="23"/>
      <c r="S150" s="23"/>
      <c r="T150" s="23"/>
    </row>
    <row r="151" spans="1:20" hidden="1" x14ac:dyDescent="0.2">
      <c r="A151" s="67" t="s">
        <v>127</v>
      </c>
      <c r="B151" s="11"/>
      <c r="C151" s="52" t="s">
        <v>80</v>
      </c>
      <c r="D151" s="52"/>
      <c r="E151" s="52" t="s">
        <v>60</v>
      </c>
      <c r="F151" s="52" t="s">
        <v>81</v>
      </c>
      <c r="G151" s="158" t="str">
        <f>+$G$11</f>
        <v>Current / Original</v>
      </c>
      <c r="H151" s="8" t="str">
        <f>+$H$11</f>
        <v xml:space="preserve">    ONE STOP OPERATOR</v>
      </c>
      <c r="I151" s="161" t="str">
        <f>+$I$11</f>
        <v>Current / Original</v>
      </c>
      <c r="J151" s="8" t="str">
        <f>+$J$11</f>
        <v xml:space="preserve">  </v>
      </c>
      <c r="K151" s="184" t="str">
        <f>+$K$11</f>
        <v>Current / Original</v>
      </c>
      <c r="L151" s="186" t="str">
        <f>+$L$11</f>
        <v xml:space="preserve">  </v>
      </c>
      <c r="M151" s="194" t="str">
        <f>+$M$11</f>
        <v>Current / Original</v>
      </c>
      <c r="N151" s="186" t="str">
        <f>+$N$11</f>
        <v xml:space="preserve">  </v>
      </c>
      <c r="O151" s="68"/>
    </row>
    <row r="152" spans="1:20" hidden="1" x14ac:dyDescent="0.2">
      <c r="A152" s="75"/>
      <c r="B152" s="12"/>
      <c r="C152" s="49" t="s">
        <v>59</v>
      </c>
      <c r="D152" s="49"/>
      <c r="E152" s="49" t="s">
        <v>9</v>
      </c>
      <c r="F152" s="49" t="s">
        <v>16</v>
      </c>
      <c r="G152" s="147" t="str">
        <f>+$G$12</f>
        <v xml:space="preserve">    ONE STOP OPERATOR</v>
      </c>
      <c r="H152" s="9" t="str">
        <f>+$H$12</f>
        <v>Change</v>
      </c>
      <c r="I152" s="145" t="str">
        <f>+$I$12</f>
        <v xml:space="preserve">  </v>
      </c>
      <c r="J152" s="9" t="str">
        <f>+$J$12</f>
        <v>Change</v>
      </c>
      <c r="K152" s="185" t="str">
        <f>+$K$12</f>
        <v xml:space="preserve">  </v>
      </c>
      <c r="L152" s="187" t="str">
        <f>+$L$12</f>
        <v>Change</v>
      </c>
      <c r="M152" s="195" t="str">
        <f>+$M$12</f>
        <v xml:space="preserve">  </v>
      </c>
      <c r="N152" s="187" t="str">
        <f>+$N$12</f>
        <v>Change</v>
      </c>
      <c r="O152" s="70" t="s">
        <v>58</v>
      </c>
    </row>
    <row r="153" spans="1:20" hidden="1" x14ac:dyDescent="0.2">
      <c r="A153" s="126" t="s">
        <v>86</v>
      </c>
      <c r="B153" s="111"/>
      <c r="C153" s="49"/>
      <c r="D153" s="49"/>
      <c r="E153" s="49"/>
      <c r="F153" s="50"/>
      <c r="G153" s="119"/>
      <c r="H153" s="112"/>
      <c r="I153" s="119"/>
      <c r="J153" s="112"/>
      <c r="K153" s="119"/>
      <c r="L153" s="180"/>
      <c r="M153" s="119"/>
      <c r="N153" s="180"/>
      <c r="O153" s="70"/>
    </row>
    <row r="154" spans="1:20" hidden="1" x14ac:dyDescent="0.2">
      <c r="A154" s="71">
        <v>1</v>
      </c>
      <c r="B154" s="14" t="s">
        <v>60</v>
      </c>
      <c r="C154" s="122"/>
      <c r="D154" s="49"/>
      <c r="E154" s="123">
        <v>7.6499999999999999E-2</v>
      </c>
      <c r="F154" s="46"/>
      <c r="G154" s="47">
        <f>ROUND(($C154*$E154)*$G$153,0)</f>
        <v>0</v>
      </c>
      <c r="H154" s="47"/>
      <c r="I154" s="47">
        <f>ROUND(($C154*$E154)*I$153,0)</f>
        <v>0</v>
      </c>
      <c r="J154" s="47"/>
      <c r="K154" s="47">
        <f>ROUND(($C154*$E154)*K$153,0)</f>
        <v>0</v>
      </c>
      <c r="L154" s="181"/>
      <c r="M154" s="47">
        <f>ROUND(($C154*$E154)*M$153,0)</f>
        <v>0</v>
      </c>
      <c r="N154" s="181"/>
      <c r="O154" s="72">
        <f>SUM(G154:N154)</f>
        <v>0</v>
      </c>
    </row>
    <row r="155" spans="1:20" hidden="1" x14ac:dyDescent="0.2">
      <c r="A155" s="71">
        <v>2</v>
      </c>
      <c r="B155" s="14" t="s">
        <v>61</v>
      </c>
      <c r="C155" s="47"/>
      <c r="D155" s="46"/>
      <c r="E155" s="46"/>
      <c r="F155" s="122"/>
      <c r="G155" s="47">
        <f>ROUND(($F155)*G$153,0)</f>
        <v>0</v>
      </c>
      <c r="H155" s="47"/>
      <c r="I155" s="47">
        <f>ROUND(($F155)*I$153,0)</f>
        <v>0</v>
      </c>
      <c r="J155" s="47"/>
      <c r="K155" s="47">
        <f>ROUND(($F155)*K$153,0)</f>
        <v>0</v>
      </c>
      <c r="L155" s="181"/>
      <c r="M155" s="47">
        <f>ROUND(($F155)*M$153,0)</f>
        <v>0</v>
      </c>
      <c r="N155" s="181"/>
      <c r="O155" s="72">
        <f>SUM(G155:N155)</f>
        <v>0</v>
      </c>
      <c r="T155" s="26" t="s">
        <v>57</v>
      </c>
    </row>
    <row r="156" spans="1:20" hidden="1" x14ac:dyDescent="0.2">
      <c r="A156" s="71">
        <v>3</v>
      </c>
      <c r="B156" s="23"/>
      <c r="C156" s="47"/>
      <c r="D156" s="46"/>
      <c r="E156" s="46"/>
      <c r="F156" s="122"/>
      <c r="G156" s="47">
        <f>ROUND(($F156)*G$153,0)</f>
        <v>0</v>
      </c>
      <c r="H156" s="47"/>
      <c r="I156" s="47">
        <f>ROUND(($F156)*I$153,0)</f>
        <v>0</v>
      </c>
      <c r="J156" s="47"/>
      <c r="K156" s="47">
        <f>ROUND(($F156)*K$153,0)</f>
        <v>0</v>
      </c>
      <c r="L156" s="181"/>
      <c r="M156" s="47">
        <f>ROUND(($F156)*M$153,0)</f>
        <v>0</v>
      </c>
      <c r="N156" s="181"/>
      <c r="O156" s="72">
        <f>SUM(G156:N156)</f>
        <v>0</v>
      </c>
      <c r="T156" s="26"/>
    </row>
    <row r="157" spans="1:20" hidden="1" x14ac:dyDescent="0.2">
      <c r="A157" s="103" t="s">
        <v>79</v>
      </c>
      <c r="B157" s="14"/>
      <c r="C157" s="46"/>
      <c r="D157" s="46"/>
      <c r="E157" s="46"/>
      <c r="F157" s="46"/>
      <c r="G157" s="47">
        <f t="shared" ref="G157:O157" si="43">SUM(G154:G156)</f>
        <v>0</v>
      </c>
      <c r="H157" s="47">
        <f t="shared" si="43"/>
        <v>0</v>
      </c>
      <c r="I157" s="47">
        <f t="shared" si="43"/>
        <v>0</v>
      </c>
      <c r="J157" s="47">
        <f t="shared" si="43"/>
        <v>0</v>
      </c>
      <c r="K157" s="47">
        <f t="shared" si="43"/>
        <v>0</v>
      </c>
      <c r="L157" s="47">
        <f t="shared" si="43"/>
        <v>0</v>
      </c>
      <c r="M157" s="47">
        <f t="shared" si="43"/>
        <v>0</v>
      </c>
      <c r="N157" s="47">
        <f t="shared" si="43"/>
        <v>0</v>
      </c>
      <c r="O157" s="113">
        <f t="shared" si="43"/>
        <v>0</v>
      </c>
      <c r="T157" s="26"/>
    </row>
    <row r="158" spans="1:20" hidden="1" x14ac:dyDescent="0.2">
      <c r="A158" s="78"/>
      <c r="B158" s="24"/>
      <c r="C158" s="56"/>
      <c r="D158" s="56"/>
      <c r="E158" s="56"/>
      <c r="F158" s="56"/>
      <c r="G158" s="24"/>
      <c r="H158" s="24"/>
      <c r="I158" s="24"/>
      <c r="J158" s="24"/>
      <c r="K158" s="24"/>
      <c r="L158" s="24"/>
      <c r="M158" s="24"/>
      <c r="N158" s="24"/>
      <c r="O158" s="79"/>
      <c r="P158" s="27"/>
      <c r="Q158" s="27"/>
      <c r="R158" s="27"/>
      <c r="S158" s="27"/>
      <c r="T158" s="23"/>
    </row>
    <row r="159" spans="1:20" hidden="1" x14ac:dyDescent="0.2">
      <c r="A159" s="67" t="s">
        <v>128</v>
      </c>
      <c r="B159" s="11"/>
      <c r="C159" s="52" t="s">
        <v>17</v>
      </c>
      <c r="D159" s="57" t="s">
        <v>19</v>
      </c>
      <c r="E159" s="52" t="s">
        <v>12</v>
      </c>
      <c r="F159" s="58"/>
      <c r="G159" s="158" t="str">
        <f>+$G$11</f>
        <v>Current / Original</v>
      </c>
      <c r="H159" s="8" t="str">
        <f>+$H$11</f>
        <v xml:space="preserve">    ONE STOP OPERATOR</v>
      </c>
      <c r="I159" s="161" t="str">
        <f>+$I$11</f>
        <v>Current / Original</v>
      </c>
      <c r="J159" s="8" t="str">
        <f>+$J$11</f>
        <v xml:space="preserve">  </v>
      </c>
      <c r="K159" s="184" t="str">
        <f>+$K$11</f>
        <v>Current / Original</v>
      </c>
      <c r="L159" s="186" t="str">
        <f>+$L$11</f>
        <v xml:space="preserve">  </v>
      </c>
      <c r="M159" s="194" t="str">
        <f>+$M$11</f>
        <v>Current / Original</v>
      </c>
      <c r="N159" s="186" t="str">
        <f>+$N$11</f>
        <v xml:space="preserve">  </v>
      </c>
      <c r="O159" s="68"/>
      <c r="P159" s="23"/>
      <c r="Q159" s="23"/>
      <c r="R159" s="23"/>
      <c r="S159" s="23"/>
    </row>
    <row r="160" spans="1:20" hidden="1" x14ac:dyDescent="0.2">
      <c r="A160" s="75"/>
      <c r="B160" s="12"/>
      <c r="C160" s="49" t="s">
        <v>18</v>
      </c>
      <c r="D160" s="49" t="s">
        <v>62</v>
      </c>
      <c r="E160" s="49" t="s">
        <v>13</v>
      </c>
      <c r="F160" s="50"/>
      <c r="G160" s="147" t="str">
        <f>+$G$12</f>
        <v xml:space="preserve">    ONE STOP OPERATOR</v>
      </c>
      <c r="H160" s="9" t="str">
        <f>+$H$12</f>
        <v>Change</v>
      </c>
      <c r="I160" s="145" t="str">
        <f>+$I$12</f>
        <v xml:space="preserve">  </v>
      </c>
      <c r="J160" s="9" t="str">
        <f>+$J$12</f>
        <v>Change</v>
      </c>
      <c r="K160" s="185" t="str">
        <f>+$K$12</f>
        <v xml:space="preserve">  </v>
      </c>
      <c r="L160" s="187" t="str">
        <f>+$L$12</f>
        <v>Change</v>
      </c>
      <c r="M160" s="195" t="str">
        <f>+$M$12</f>
        <v xml:space="preserve">  </v>
      </c>
      <c r="N160" s="187" t="str">
        <f>+$N$12</f>
        <v>Change</v>
      </c>
      <c r="O160" s="70" t="s">
        <v>58</v>
      </c>
      <c r="P160" s="23"/>
      <c r="Q160" s="23"/>
      <c r="R160" s="23"/>
      <c r="S160" s="23"/>
    </row>
    <row r="161" spans="1:20" hidden="1" x14ac:dyDescent="0.2">
      <c r="A161" s="126" t="s">
        <v>86</v>
      </c>
      <c r="B161" s="111"/>
      <c r="C161" s="49"/>
      <c r="D161" s="49"/>
      <c r="E161" s="49"/>
      <c r="F161" s="50"/>
      <c r="G161" s="119"/>
      <c r="H161" s="112"/>
      <c r="I161" s="119"/>
      <c r="J161" s="112"/>
      <c r="K161" s="119"/>
      <c r="L161" s="180"/>
      <c r="M161" s="119"/>
      <c r="N161" s="180"/>
      <c r="O161" s="70"/>
    </row>
    <row r="162" spans="1:20" hidden="1" x14ac:dyDescent="0.2">
      <c r="A162" s="71">
        <v>1</v>
      </c>
      <c r="B162" s="14"/>
      <c r="C162" s="122"/>
      <c r="D162" s="121"/>
      <c r="E162" s="122"/>
      <c r="F162" s="46"/>
      <c r="G162" s="47">
        <f>ROUND(($C162*$D162*$E162)*$G$161,0)</f>
        <v>0</v>
      </c>
      <c r="H162" s="47"/>
      <c r="I162" s="47">
        <f>ROUND(($C162*$D162*$E162)*$I$161,0)</f>
        <v>0</v>
      </c>
      <c r="J162" s="47"/>
      <c r="K162" s="47">
        <f>ROUND(($C162*$D162*$E162)*$K$161,0)</f>
        <v>0</v>
      </c>
      <c r="L162" s="181"/>
      <c r="M162" s="47">
        <f>ROUND(($C162*$D162*$E162)*$M$161,0)</f>
        <v>0</v>
      </c>
      <c r="N162" s="181"/>
      <c r="O162" s="72">
        <f>SUM(G162:N162)</f>
        <v>0</v>
      </c>
    </row>
    <row r="163" spans="1:20" hidden="1" x14ac:dyDescent="0.2">
      <c r="A163" s="71">
        <v>2</v>
      </c>
      <c r="B163" s="14"/>
      <c r="C163" s="122"/>
      <c r="D163" s="121"/>
      <c r="E163" s="122"/>
      <c r="F163" s="46"/>
      <c r="G163" s="47">
        <f>ROUND(($C163*$D163*$E163)*$G$161,0)</f>
        <v>0</v>
      </c>
      <c r="H163" s="47"/>
      <c r="I163" s="47">
        <f>ROUND(($C163*$D163*$E163)*$I$161,0)</f>
        <v>0</v>
      </c>
      <c r="J163" s="47"/>
      <c r="K163" s="47">
        <f>ROUND(($C163*$D163*$E163)*$K$161,0)</f>
        <v>0</v>
      </c>
      <c r="L163" s="181"/>
      <c r="M163" s="47">
        <f>ROUND(($C163*$D163*$E163)*$M$161,0)</f>
        <v>0</v>
      </c>
      <c r="N163" s="181"/>
      <c r="O163" s="72">
        <f>SUM(G163:N163)</f>
        <v>0</v>
      </c>
      <c r="T163" s="25"/>
    </row>
    <row r="164" spans="1:20" hidden="1" x14ac:dyDescent="0.2">
      <c r="A164" s="71">
        <v>3</v>
      </c>
      <c r="B164" s="23"/>
      <c r="C164" s="122"/>
      <c r="D164" s="121"/>
      <c r="E164" s="122"/>
      <c r="F164" s="46"/>
      <c r="G164" s="47">
        <f>ROUND(($C164*$D164*$E164)*$G$161,0)</f>
        <v>0</v>
      </c>
      <c r="H164" s="47"/>
      <c r="I164" s="47">
        <f>ROUND(($C164*$D164*$E164)*$I$161,0)</f>
        <v>0</v>
      </c>
      <c r="J164" s="47"/>
      <c r="K164" s="47">
        <f>ROUND(($C164*$D164*$E164)*$K$161,0)</f>
        <v>0</v>
      </c>
      <c r="L164" s="181"/>
      <c r="M164" s="47">
        <f>ROUND(($C164*$D164*$E164)*$M$161,0)</f>
        <v>0</v>
      </c>
      <c r="N164" s="181"/>
      <c r="O164" s="72">
        <f>SUM(G164:N164)</f>
        <v>0</v>
      </c>
      <c r="T164" s="25" t="s">
        <v>57</v>
      </c>
    </row>
    <row r="165" spans="1:20" hidden="1" x14ac:dyDescent="0.2">
      <c r="A165" s="103" t="s">
        <v>79</v>
      </c>
      <c r="B165" s="14"/>
      <c r="C165" s="47">
        <f>SUM(C162:C164)</f>
        <v>0</v>
      </c>
      <c r="D165" s="46"/>
      <c r="E165" s="46"/>
      <c r="F165" s="46"/>
      <c r="G165" s="47">
        <f t="shared" ref="G165:O165" si="44">SUM(G162:G164)</f>
        <v>0</v>
      </c>
      <c r="H165" s="47">
        <f t="shared" si="44"/>
        <v>0</v>
      </c>
      <c r="I165" s="47">
        <f t="shared" si="44"/>
        <v>0</v>
      </c>
      <c r="J165" s="47">
        <f t="shared" si="44"/>
        <v>0</v>
      </c>
      <c r="K165" s="47">
        <f t="shared" si="44"/>
        <v>0</v>
      </c>
      <c r="L165" s="47">
        <f t="shared" si="44"/>
        <v>0</v>
      </c>
      <c r="M165" s="47">
        <f t="shared" si="44"/>
        <v>0</v>
      </c>
      <c r="N165" s="47">
        <f t="shared" si="44"/>
        <v>0</v>
      </c>
      <c r="O165" s="116">
        <f t="shared" si="44"/>
        <v>0</v>
      </c>
      <c r="T165" t="s">
        <v>57</v>
      </c>
    </row>
    <row r="166" spans="1:20" hidden="1" x14ac:dyDescent="0.2">
      <c r="A166" s="38"/>
      <c r="B166" s="23"/>
      <c r="C166" s="80"/>
      <c r="D166" s="80"/>
      <c r="E166" s="80"/>
      <c r="F166" s="80"/>
      <c r="G166" s="23"/>
      <c r="H166" s="23"/>
      <c r="I166" s="23"/>
      <c r="J166" s="23"/>
      <c r="K166" s="23"/>
      <c r="L166" s="23"/>
      <c r="M166" s="23"/>
      <c r="N166" s="23"/>
      <c r="O166" s="39"/>
    </row>
    <row r="167" spans="1:20" hidden="1" x14ac:dyDescent="0.2">
      <c r="A167" s="104"/>
      <c r="B167" s="24"/>
      <c r="C167" s="56"/>
      <c r="D167" s="56"/>
      <c r="E167" s="56"/>
      <c r="F167" s="56"/>
      <c r="G167" s="64"/>
      <c r="H167" s="64"/>
      <c r="I167" s="64"/>
      <c r="J167" s="64"/>
      <c r="K167" s="64"/>
      <c r="L167" s="64"/>
      <c r="M167" s="64"/>
      <c r="N167" s="64"/>
      <c r="O167" s="105"/>
    </row>
    <row r="168" spans="1:20" ht="13.5" hidden="1" thickBot="1" x14ac:dyDescent="0.25">
      <c r="A168" s="252" t="s">
        <v>129</v>
      </c>
      <c r="B168" s="106"/>
      <c r="C168" s="107"/>
      <c r="D168" s="107"/>
      <c r="E168" s="107"/>
      <c r="F168" s="107"/>
      <c r="G168" s="108">
        <f>+G141+G126+G119+G149+G157+G165+G132+G112+G97+G86</f>
        <v>0</v>
      </c>
      <c r="H168" s="108">
        <f t="shared" ref="H168:O168" si="45">+H141+H126+H119+H149+H157+H165+H132+H112+H97+H86</f>
        <v>0</v>
      </c>
      <c r="I168" s="108">
        <f t="shared" si="45"/>
        <v>0</v>
      </c>
      <c r="J168" s="108">
        <f t="shared" si="45"/>
        <v>0</v>
      </c>
      <c r="K168" s="108">
        <f t="shared" si="45"/>
        <v>0</v>
      </c>
      <c r="L168" s="108">
        <f t="shared" si="45"/>
        <v>0</v>
      </c>
      <c r="M168" s="108">
        <f t="shared" si="45"/>
        <v>0</v>
      </c>
      <c r="N168" s="108">
        <f t="shared" si="45"/>
        <v>0</v>
      </c>
      <c r="O168" s="206">
        <f t="shared" si="45"/>
        <v>0</v>
      </c>
      <c r="P168" s="27"/>
      <c r="Q168" s="27"/>
      <c r="R168" s="27"/>
      <c r="S168" s="23" t="s">
        <v>57</v>
      </c>
      <c r="T168" s="27"/>
    </row>
    <row r="169" spans="1:20" hidden="1" x14ac:dyDescent="0.2">
      <c r="A169" s="34"/>
      <c r="B169" s="24"/>
      <c r="C169" s="56"/>
      <c r="D169" s="56"/>
      <c r="E169" s="56"/>
      <c r="F169" s="56"/>
      <c r="G169" s="64"/>
      <c r="H169" s="64"/>
      <c r="I169" s="64"/>
      <c r="J169" s="64"/>
      <c r="K169" s="64"/>
      <c r="L169" s="64"/>
      <c r="M169" s="64"/>
      <c r="N169" s="64"/>
      <c r="O169" s="65"/>
    </row>
    <row r="170" spans="1:20" hidden="1" x14ac:dyDescent="0.2">
      <c r="A170" s="34"/>
      <c r="B170" s="24"/>
      <c r="C170" s="56"/>
      <c r="D170" s="56"/>
      <c r="E170" s="56"/>
      <c r="F170" s="56"/>
      <c r="G170" s="64"/>
      <c r="H170" s="64"/>
      <c r="I170" s="64"/>
      <c r="J170" s="64"/>
      <c r="K170" s="64"/>
      <c r="L170" s="64"/>
      <c r="M170" s="64"/>
      <c r="N170" s="64"/>
      <c r="O170" s="65"/>
    </row>
    <row r="171" spans="1:20" ht="13.5" thickBot="1" x14ac:dyDescent="0.25">
      <c r="A171" s="34"/>
      <c r="B171" s="24"/>
      <c r="C171" s="56"/>
      <c r="D171" s="56"/>
      <c r="E171" s="56"/>
      <c r="F171" s="56"/>
      <c r="G171" s="64"/>
      <c r="H171" s="64"/>
      <c r="I171" s="64"/>
      <c r="J171" s="64"/>
      <c r="K171" s="64"/>
      <c r="L171" s="64"/>
      <c r="M171" s="64"/>
      <c r="N171" s="64"/>
      <c r="O171" s="65"/>
    </row>
    <row r="172" spans="1:20" ht="15" x14ac:dyDescent="0.25">
      <c r="A172" s="129"/>
      <c r="B172" s="130"/>
      <c r="C172" s="131"/>
      <c r="D172" s="131"/>
      <c r="E172" s="131"/>
      <c r="F172" s="132"/>
      <c r="G172" s="159" t="str">
        <f>+$G$11</f>
        <v>Current / Original</v>
      </c>
      <c r="H172" s="133" t="str">
        <f>+$H$11</f>
        <v xml:space="preserve">    ONE STOP OPERATOR</v>
      </c>
      <c r="I172" s="162" t="str">
        <f>+$I$11</f>
        <v>Current / Original</v>
      </c>
      <c r="J172" s="133" t="str">
        <f>+$J$11</f>
        <v xml:space="preserve">  </v>
      </c>
      <c r="K172" s="196" t="str">
        <f>+$K$11</f>
        <v>Current / Original</v>
      </c>
      <c r="L172" s="197" t="str">
        <f>+$L$11</f>
        <v xml:space="preserve">  </v>
      </c>
      <c r="M172" s="198" t="str">
        <f>+$M$11</f>
        <v>Current / Original</v>
      </c>
      <c r="N172" s="197" t="str">
        <f>+$N$11</f>
        <v xml:space="preserve">  </v>
      </c>
      <c r="O172" s="134"/>
    </row>
    <row r="173" spans="1:20" ht="13.5" thickBot="1" x14ac:dyDescent="0.25">
      <c r="A173" s="135"/>
      <c r="B173" s="136"/>
      <c r="C173" s="137"/>
      <c r="D173" s="137"/>
      <c r="E173" s="137"/>
      <c r="F173" s="138"/>
      <c r="G173" s="160" t="str">
        <f>+$G$12</f>
        <v xml:space="preserve">    ONE STOP OPERATOR</v>
      </c>
      <c r="H173" s="139" t="str">
        <f>+$H$12</f>
        <v>Change</v>
      </c>
      <c r="I173" s="163" t="str">
        <f>+$I$12</f>
        <v xml:space="preserve">  </v>
      </c>
      <c r="J173" s="139" t="str">
        <f>+$J$12</f>
        <v>Change</v>
      </c>
      <c r="K173" s="199" t="str">
        <f>+$K$12</f>
        <v xml:space="preserve">  </v>
      </c>
      <c r="L173" s="200" t="str">
        <f>+$L$12</f>
        <v>Change</v>
      </c>
      <c r="M173" s="201" t="str">
        <f>+$M$12</f>
        <v xml:space="preserve">  </v>
      </c>
      <c r="N173" s="200" t="str">
        <f>+$N$12</f>
        <v>Change</v>
      </c>
      <c r="O173" s="140" t="s">
        <v>58</v>
      </c>
    </row>
    <row r="174" spans="1:20" x14ac:dyDescent="0.2">
      <c r="A174" s="34"/>
      <c r="B174" s="24"/>
      <c r="C174" s="56"/>
      <c r="D174" s="56"/>
      <c r="E174" s="56"/>
      <c r="F174" s="56"/>
      <c r="G174" s="64"/>
      <c r="H174" s="64"/>
      <c r="I174" s="64"/>
      <c r="J174" s="64"/>
      <c r="K174" s="64"/>
      <c r="L174" s="64"/>
      <c r="M174" s="64"/>
      <c r="N174" s="64"/>
      <c r="O174" s="65"/>
    </row>
    <row r="175" spans="1:20" x14ac:dyDescent="0.2">
      <c r="A175" s="34"/>
      <c r="B175" s="24"/>
      <c r="C175" s="56"/>
      <c r="D175" s="56"/>
      <c r="E175" s="56"/>
      <c r="F175" s="56"/>
      <c r="G175" s="24"/>
      <c r="H175" s="24"/>
      <c r="I175" s="24"/>
      <c r="J175" s="24"/>
      <c r="K175" s="24"/>
      <c r="L175" s="24"/>
      <c r="M175" s="24"/>
      <c r="N175" s="24"/>
      <c r="O175" s="141"/>
    </row>
    <row r="176" spans="1:20" ht="16.5" customHeight="1" thickBot="1" x14ac:dyDescent="0.25">
      <c r="A176" s="86" t="s">
        <v>108</v>
      </c>
      <c r="B176" s="87"/>
      <c r="C176" s="88"/>
      <c r="D176" s="88"/>
      <c r="E176" s="88"/>
      <c r="F176" s="88"/>
      <c r="G176" s="89"/>
      <c r="H176" s="89">
        <f>+H165+H157+H149+H141+H132+H126+H119+H49+H33+H21+H112+H86+H97</f>
        <v>0</v>
      </c>
      <c r="I176" s="89"/>
      <c r="J176" s="89">
        <f>+J165+J157+J149+J141+J132+J126+J119+J49+J33+J21+J112+J86+J97</f>
        <v>0</v>
      </c>
      <c r="K176" s="89"/>
      <c r="L176" s="89">
        <f>+L165+L157+L149+L141+L132+L126+L119+L49+L33+L21+L112+L86+L97</f>
        <v>0</v>
      </c>
      <c r="M176" s="89"/>
      <c r="N176" s="89">
        <f>+N165+N157+N149+N141+N132+N126+N119+N49+N33+N21+N112+N86+N97</f>
        <v>0</v>
      </c>
      <c r="O176" s="89">
        <f>SUM(G176:N176)</f>
        <v>0</v>
      </c>
      <c r="P176" s="27"/>
      <c r="Q176" s="27"/>
      <c r="R176" s="27"/>
      <c r="S176" s="23" t="s">
        <v>57</v>
      </c>
      <c r="T176" s="27"/>
    </row>
    <row r="177" spans="1:17" ht="13.5" thickTop="1" x14ac:dyDescent="0.2"/>
    <row r="179" spans="1:17" ht="16.5" customHeight="1" x14ac:dyDescent="0.25">
      <c r="A179" s="369" t="s">
        <v>89</v>
      </c>
      <c r="B179" s="6"/>
      <c r="C179" s="370"/>
      <c r="D179" s="370"/>
      <c r="E179" s="370"/>
      <c r="F179" s="370"/>
      <c r="G179" s="371">
        <f>+G168+G52+H176</f>
        <v>0</v>
      </c>
      <c r="H179" s="371"/>
      <c r="I179" s="371">
        <f>+I168+I52+J176</f>
        <v>0</v>
      </c>
      <c r="J179" s="371"/>
      <c r="K179" s="371">
        <f>+K168+K52+L176</f>
        <v>0</v>
      </c>
      <c r="L179" s="371"/>
      <c r="M179" s="371">
        <f>+M168+M52+N176</f>
        <v>0</v>
      </c>
      <c r="N179" s="371"/>
      <c r="O179" s="371">
        <f>+O168+O52</f>
        <v>0</v>
      </c>
      <c r="Q179" s="99"/>
    </row>
    <row r="180" spans="1:17" ht="16.5" customHeight="1" x14ac:dyDescent="0.25">
      <c r="A180" s="101"/>
      <c r="B180" s="23"/>
      <c r="C180" s="80"/>
      <c r="D180" s="80"/>
      <c r="E180" s="80"/>
      <c r="F180" s="80"/>
      <c r="G180" s="102"/>
      <c r="H180" s="102"/>
      <c r="I180" s="102"/>
      <c r="J180" s="102"/>
      <c r="K180" s="102"/>
      <c r="L180" s="102"/>
      <c r="M180" s="102"/>
      <c r="N180" s="102"/>
      <c r="O180" s="102"/>
      <c r="Q180" s="99"/>
    </row>
    <row r="181" spans="1:17" ht="16.5" hidden="1" customHeight="1" x14ac:dyDescent="0.25">
      <c r="A181" s="101"/>
      <c r="B181" s="23"/>
      <c r="C181" s="80"/>
      <c r="D181" s="80"/>
      <c r="E181" s="80"/>
      <c r="F181" s="80"/>
      <c r="G181" s="102"/>
      <c r="H181" s="102"/>
      <c r="I181" s="102"/>
      <c r="J181" s="102"/>
      <c r="K181" s="102"/>
      <c r="L181" s="102"/>
      <c r="M181" s="102"/>
      <c r="N181" s="102"/>
      <c r="O181" s="102"/>
      <c r="Q181" s="99"/>
    </row>
    <row r="182" spans="1:17" ht="16.5" hidden="1" customHeight="1" thickBot="1" x14ac:dyDescent="0.3">
      <c r="A182" s="90" t="s">
        <v>90</v>
      </c>
      <c r="B182" s="91"/>
      <c r="C182" s="92"/>
      <c r="D182" s="92"/>
      <c r="E182" s="92"/>
      <c r="F182" s="92"/>
      <c r="G182" s="297">
        <f>+G40+H40+G119+H119+G132+H132+G108+H108</f>
        <v>0</v>
      </c>
      <c r="H182" s="297"/>
      <c r="I182" s="297">
        <f>+I40+J40+I119+J119+I132+J132+I108+J108</f>
        <v>0</v>
      </c>
      <c r="J182" s="297"/>
      <c r="K182" s="297">
        <f>+K40+L40+K119+L119+K132+L132+K108+L108</f>
        <v>0</v>
      </c>
      <c r="L182" s="297"/>
      <c r="M182" s="297">
        <f>+M40+N40+M119+N119+M132+N132+M108+N108</f>
        <v>0</v>
      </c>
      <c r="N182" s="297"/>
      <c r="O182" s="298">
        <f>SUM(G182:N182)</f>
        <v>0</v>
      </c>
    </row>
    <row r="183" spans="1:17" ht="16.5" hidden="1" customHeight="1" thickTop="1" x14ac:dyDescent="0.25">
      <c r="A183" s="101"/>
      <c r="B183" s="23"/>
      <c r="C183" s="80"/>
      <c r="D183" s="80"/>
      <c r="E183" s="80"/>
      <c r="F183" s="80"/>
      <c r="G183" s="102"/>
      <c r="H183" s="102"/>
      <c r="I183" s="102"/>
      <c r="J183" s="102"/>
      <c r="K183" s="102"/>
      <c r="L183" s="102"/>
      <c r="M183" s="102"/>
      <c r="N183" s="102"/>
      <c r="O183" s="102"/>
    </row>
    <row r="184" spans="1:17" ht="16.5" hidden="1" customHeight="1" x14ac:dyDescent="0.2"/>
    <row r="185" spans="1:17" ht="16.5" hidden="1" customHeight="1" thickBot="1" x14ac:dyDescent="0.3">
      <c r="A185" s="90" t="s">
        <v>91</v>
      </c>
      <c r="B185" s="91"/>
      <c r="C185" s="92"/>
      <c r="D185" s="92"/>
      <c r="E185" s="92"/>
      <c r="F185" s="92"/>
      <c r="G185" s="297">
        <f>+G179-G182</f>
        <v>0</v>
      </c>
      <c r="H185" s="297"/>
      <c r="I185" s="297">
        <f>+I179-I182</f>
        <v>0</v>
      </c>
      <c r="J185" s="297"/>
      <c r="K185" s="297">
        <f>+K179-K182</f>
        <v>0</v>
      </c>
      <c r="L185" s="297"/>
      <c r="M185" s="297">
        <f>+M179-M182</f>
        <v>0</v>
      </c>
      <c r="N185" s="297"/>
      <c r="O185" s="298">
        <f>SUM(G185:N185)</f>
        <v>0</v>
      </c>
      <c r="Q185" s="99"/>
    </row>
    <row r="186" spans="1:17" ht="16.5" customHeight="1" x14ac:dyDescent="0.25">
      <c r="A186" s="101"/>
      <c r="B186" s="23"/>
      <c r="C186" s="80"/>
      <c r="D186" s="80"/>
      <c r="E186" s="80"/>
      <c r="F186" s="80"/>
      <c r="G186" s="102"/>
      <c r="H186" s="102"/>
      <c r="I186" s="102"/>
      <c r="J186" s="102"/>
      <c r="K186" s="102"/>
      <c r="L186" s="102"/>
      <c r="M186" s="102"/>
      <c r="N186" s="102"/>
      <c r="O186" s="102"/>
      <c r="Q186" s="99"/>
    </row>
    <row r="187" spans="1:17" ht="16.5" customHeight="1" x14ac:dyDescent="0.2"/>
  </sheetData>
  <protectedRanges>
    <protectedRange sqref="G13 I13 B49:O49 K13 M13 A27:O33 G52:O52 A39:A49 C39:O48 A14:O21 G26 I26 K26 M26:N26 G38 I38 K38 M38 G60 I60 K60 M60 G90 I90 K90 M90 G101 I101 K101 M101 G123 I123 K123 M123 G130 I130 K130 M130 G136 I136 K136 M136 G145 I145 K145 M145 G153 I153 K153 M153 G161 I161 K161 M161" name="Budget sheet Prog Serv"/>
    <protectedRange sqref="A1:A7" name="Budget sheet Titles"/>
    <protectedRange sqref="A131:A132 A137:A141 A162:O165 B139:F140 C138:F138 A116:O119 A124:O126 C131:O131 B132:O132 C137:O137 G138:O140 B141:O141 A146:O149 G168:O168 A155:O157 A154:C154 E154:O154" name="Budget sheet Prog Activities"/>
    <protectedRange sqref="M58:N59 M88:N89 M99:N100" name="Range1"/>
    <protectedRange sqref="A91:O96 B42:B48 A102:O111 A61:O85" name="Budget sheet Prog Serv_2"/>
    <protectedRange sqref="A97:O98 A86:O86 A112:O112" name="Budget sheet Prog Activities_2"/>
  </protectedRanges>
  <mergeCells count="9">
    <mergeCell ref="A99:B99"/>
    <mergeCell ref="A58:B58"/>
    <mergeCell ref="A57:O57"/>
    <mergeCell ref="A56:O56"/>
    <mergeCell ref="A9:O9"/>
    <mergeCell ref="A10:O10"/>
    <mergeCell ref="A23:O23"/>
    <mergeCell ref="A35:O35"/>
    <mergeCell ref="A22:O22"/>
  </mergeCells>
  <phoneticPr fontId="0" type="noConversion"/>
  <pageMargins left="0.25" right="0.25" top="0.75" bottom="0.75" header="0.3" footer="0.3"/>
  <pageSetup scale="80"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heetViews>
  <sheetFormatPr defaultRowHeight="12.75" x14ac:dyDescent="0.2"/>
  <cols>
    <col min="2" max="2" width="8.28515625" customWidth="1"/>
    <col min="3" max="3" width="25.85546875" customWidth="1"/>
    <col min="4" max="4" width="16.5703125" customWidth="1"/>
    <col min="5" max="5" width="18" customWidth="1"/>
    <col min="6" max="7" width="16" customWidth="1"/>
    <col min="8" max="10" width="16" hidden="1" customWidth="1"/>
    <col min="11" max="11" width="14.42578125" customWidth="1"/>
  </cols>
  <sheetData>
    <row r="1" spans="1:11" x14ac:dyDescent="0.2">
      <c r="A1" s="143" t="str">
        <f>+'BUDGET '!A1</f>
        <v>Agency Name:  ENTER YOUR AGENCY NAME HERE</v>
      </c>
      <c r="G1" s="110">
        <f ca="1">TODAY()</f>
        <v>43521</v>
      </c>
    </row>
    <row r="2" spans="1:11" x14ac:dyDescent="0.2">
      <c r="A2" s="143" t="str">
        <f>+'BUDGET '!A2</f>
        <v>Funding Source:    ONE STOP OPERATOR</v>
      </c>
      <c r="G2" s="35" t="s">
        <v>69</v>
      </c>
    </row>
    <row r="3" spans="1:11" hidden="1" x14ac:dyDescent="0.2">
      <c r="A3" s="143" t="str">
        <f>+'BUDGET '!A3</f>
        <v xml:space="preserve">Funding Source:  </v>
      </c>
    </row>
    <row r="4" spans="1:11" hidden="1" x14ac:dyDescent="0.2">
      <c r="A4" s="143" t="str">
        <f>+'BUDGET '!A4</f>
        <v xml:space="preserve">Funding Source:  </v>
      </c>
    </row>
    <row r="5" spans="1:11" hidden="1" x14ac:dyDescent="0.2">
      <c r="A5" s="143" t="str">
        <f>+'BUDGET '!A5</f>
        <v xml:space="preserve">Funding Source:  </v>
      </c>
    </row>
    <row r="6" spans="1:11" x14ac:dyDescent="0.2">
      <c r="A6" s="143" t="str">
        <f>+'BUDGET '!A6</f>
        <v xml:space="preserve">Contract #:  OSO -        - </v>
      </c>
    </row>
    <row r="7" spans="1:11" x14ac:dyDescent="0.2">
      <c r="A7" s="143" t="str">
        <f>+'BUDGET '!A7</f>
        <v xml:space="preserve">Addendum #:  </v>
      </c>
    </row>
    <row r="8" spans="1:11" s="332" customFormat="1" x14ac:dyDescent="0.2">
      <c r="A8" s="143"/>
    </row>
    <row r="9" spans="1:11" s="332" customFormat="1" x14ac:dyDescent="0.2">
      <c r="A9" s="143"/>
    </row>
    <row r="10" spans="1:11" x14ac:dyDescent="0.2">
      <c r="A10" s="1"/>
    </row>
    <row r="11" spans="1:11" ht="15.75" x14ac:dyDescent="0.25">
      <c r="A11" s="427" t="s">
        <v>0</v>
      </c>
      <c r="B11" s="427"/>
      <c r="C11" s="427"/>
      <c r="D11" s="427"/>
      <c r="E11" s="427"/>
      <c r="F11" s="427"/>
      <c r="G11" s="20"/>
      <c r="H11" s="20"/>
      <c r="I11" s="20"/>
      <c r="J11" s="20"/>
    </row>
    <row r="13" spans="1:11" x14ac:dyDescent="0.2">
      <c r="A13" t="s">
        <v>178</v>
      </c>
    </row>
    <row r="14" spans="1:11" ht="13.5" thickBot="1" x14ac:dyDescent="0.25"/>
    <row r="15" spans="1:11" x14ac:dyDescent="0.2">
      <c r="A15" s="418" t="s">
        <v>63</v>
      </c>
      <c r="B15" s="419"/>
      <c r="C15" s="420"/>
      <c r="D15" s="164" t="s">
        <v>1</v>
      </c>
      <c r="E15" s="164" t="s">
        <v>3</v>
      </c>
      <c r="F15" s="349" t="s">
        <v>5</v>
      </c>
      <c r="G15" s="376"/>
      <c r="H15" s="190"/>
      <c r="I15" s="188"/>
      <c r="J15" s="202"/>
      <c r="K15" s="341"/>
    </row>
    <row r="16" spans="1:11" ht="25.5" x14ac:dyDescent="0.2">
      <c r="A16" s="421"/>
      <c r="B16" s="422"/>
      <c r="C16" s="423"/>
      <c r="D16" s="4" t="s">
        <v>2</v>
      </c>
      <c r="E16" s="4" t="s">
        <v>4</v>
      </c>
      <c r="F16" s="174" t="s">
        <v>2</v>
      </c>
      <c r="G16" s="377" t="str">
        <f>RIGHT(A2,LEN(A2)-15)</f>
        <v xml:space="preserve">    ONE STOP OPERATOR</v>
      </c>
      <c r="H16" s="191" t="str">
        <f>RIGHT(A3,LEN(A3)-15)</f>
        <v xml:space="preserve">  </v>
      </c>
      <c r="I16" s="189" t="str">
        <f>RIGHT(A4,LEN(A4)-15)</f>
        <v xml:space="preserve">  </v>
      </c>
      <c r="J16" s="203" t="str">
        <f>RIGHT(A5,LEN(A5)-15)</f>
        <v xml:space="preserve">  </v>
      </c>
      <c r="K16" s="165" t="s">
        <v>65</v>
      </c>
    </row>
    <row r="17" spans="1:11" x14ac:dyDescent="0.2">
      <c r="A17" s="38"/>
      <c r="B17" s="318"/>
      <c r="C17" s="318"/>
      <c r="D17" s="6"/>
      <c r="E17" s="6"/>
      <c r="F17" s="6"/>
      <c r="G17" s="378"/>
      <c r="H17" s="7"/>
      <c r="I17" s="318"/>
      <c r="J17" s="208"/>
      <c r="K17" s="39"/>
    </row>
    <row r="18" spans="1:11" ht="15" customHeight="1" x14ac:dyDescent="0.2">
      <c r="A18" s="424" t="str">
        <f>+'BUDGET '!A9:O9</f>
        <v xml:space="preserve"> BUDGET</v>
      </c>
      <c r="B18" s="425"/>
      <c r="C18" s="426"/>
      <c r="D18" s="236"/>
      <c r="E18" s="236"/>
      <c r="F18" s="285"/>
      <c r="G18" s="379"/>
      <c r="H18" s="237"/>
      <c r="I18" s="241"/>
      <c r="J18" s="238"/>
      <c r="K18" s="239"/>
    </row>
    <row r="19" spans="1:11" ht="15" customHeight="1" x14ac:dyDescent="0.2">
      <c r="A19" s="166" t="str">
        <f>+'BUDGET '!A10:O10</f>
        <v>1.1.   Salaries and Wages</v>
      </c>
      <c r="B19" s="5"/>
      <c r="C19" s="5"/>
      <c r="D19" s="32">
        <f>+'BUDGET '!G21+'BUDGET '!I21+'BUDGET '!K21+'BUDGET '!M21</f>
        <v>0</v>
      </c>
      <c r="E19" s="32">
        <f>+'BUDGET '!H21+'BUDGET '!J21+'BUDGET '!L21+'BUDGET '!N21</f>
        <v>0</v>
      </c>
      <c r="F19" s="175">
        <f>+D19+E19</f>
        <v>0</v>
      </c>
      <c r="G19" s="380">
        <f>+'BUDGET '!G21+'BUDGET '!H21</f>
        <v>0</v>
      </c>
      <c r="H19" s="373">
        <f>+'BUDGET '!I21+'BUDGET '!J21</f>
        <v>0</v>
      </c>
      <c r="I19" s="207">
        <f>+'BUDGET '!K21+'BUDGET '!L21</f>
        <v>0</v>
      </c>
      <c r="J19" s="72">
        <f>+'BUDGET '!M21+'BUDGET '!N21</f>
        <v>0</v>
      </c>
      <c r="K19" s="178">
        <f>+'BUDGET '!O21</f>
        <v>0</v>
      </c>
    </row>
    <row r="20" spans="1:11" ht="15" customHeight="1" x14ac:dyDescent="0.2">
      <c r="A20" s="166" t="str">
        <f>+'BUDGET '!A23:O23</f>
        <v>1.2.  Fringe Benefits</v>
      </c>
      <c r="B20" s="5"/>
      <c r="C20" s="5"/>
      <c r="D20" s="32">
        <f>+'BUDGET '!G33+'BUDGET '!I33+'BUDGET '!K33+'BUDGET '!M33</f>
        <v>0</v>
      </c>
      <c r="E20" s="32">
        <f>+'BUDGET '!H33+'BUDGET '!J33+'BUDGET '!L33+'BUDGET '!N33</f>
        <v>0</v>
      </c>
      <c r="F20" s="175">
        <f t="shared" ref="F20:F29" si="0">+D20+E20</f>
        <v>0</v>
      </c>
      <c r="G20" s="380">
        <f>+'BUDGET '!G33+'BUDGET '!H33</f>
        <v>0</v>
      </c>
      <c r="H20" s="373">
        <f>+'BUDGET '!I33+'BUDGET '!J33</f>
        <v>0</v>
      </c>
      <c r="I20" s="207">
        <f>+'BUDGET '!K33+'BUDGET '!L33</f>
        <v>0</v>
      </c>
      <c r="J20" s="72">
        <f>+'BUDGET '!M33+'BUDGET '!N33</f>
        <v>0</v>
      </c>
      <c r="K20" s="178">
        <f>+'BUDGET '!O33</f>
        <v>0</v>
      </c>
    </row>
    <row r="21" spans="1:11" ht="15" customHeight="1" x14ac:dyDescent="0.2">
      <c r="A21" s="167" t="str">
        <f>+'BUDGET '!A35:O35</f>
        <v>1.3.  Other</v>
      </c>
      <c r="B21" s="6"/>
      <c r="C21" s="7"/>
      <c r="D21" s="32">
        <f>+'BUDGET '!G49+'BUDGET '!I49+'BUDGET '!K49+'BUDGET '!M49</f>
        <v>0</v>
      </c>
      <c r="E21" s="32">
        <f>+'BUDGET '!H49+'BUDGET '!J49+'BUDGET '!L49+'BUDGET '!N49</f>
        <v>0</v>
      </c>
      <c r="F21" s="175">
        <f t="shared" si="0"/>
        <v>0</v>
      </c>
      <c r="G21" s="380">
        <f>+'BUDGET '!G49+'BUDGET '!H49</f>
        <v>0</v>
      </c>
      <c r="H21" s="373">
        <f>+'BUDGET '!I49+'BUDGET '!J49</f>
        <v>0</v>
      </c>
      <c r="I21" s="207">
        <f>+'BUDGET '!K49+'BUDGET '!L49</f>
        <v>0</v>
      </c>
      <c r="J21" s="72">
        <f>+'BUDGET '!M49+'BUDGET '!N49</f>
        <v>0</v>
      </c>
      <c r="K21" s="178">
        <f>+'BUDGET '!O49</f>
        <v>0</v>
      </c>
    </row>
    <row r="22" spans="1:11" ht="15" hidden="1" customHeight="1" x14ac:dyDescent="0.2">
      <c r="A22" s="240" t="str">
        <f>+'BUDGET '!A57:O57</f>
        <v>2.4. DIRECT CUSTOMER SERVICE [FRONT-LINE] BUDGET</v>
      </c>
      <c r="B22" s="241"/>
      <c r="C22" s="237"/>
      <c r="D22" s="286"/>
      <c r="E22" s="286"/>
      <c r="F22" s="287"/>
      <c r="G22" s="381"/>
      <c r="H22" s="374"/>
      <c r="I22" s="288"/>
      <c r="J22" s="289"/>
      <c r="K22" s="290"/>
    </row>
    <row r="23" spans="1:11" ht="15" hidden="1" customHeight="1" x14ac:dyDescent="0.2">
      <c r="A23" s="244" t="str">
        <f>+'BUDGET '!A58:B58</f>
        <v>2.4.1  Front-line Salaries and Wages</v>
      </c>
      <c r="B23" s="245"/>
      <c r="C23" s="246"/>
      <c r="D23" s="32">
        <f>+'BUDGET '!G86+'BUDGET '!I86+'BUDGET '!K86+'BUDGET '!M86</f>
        <v>0</v>
      </c>
      <c r="E23" s="32">
        <f>+'BUDGET '!H86+'BUDGET '!J86+'BUDGET '!L86+'BUDGET '!N86</f>
        <v>0</v>
      </c>
      <c r="F23" s="175">
        <f t="shared" si="0"/>
        <v>0</v>
      </c>
      <c r="G23" s="380">
        <f>+'BUDGET '!G86+'BUDGET '!H86</f>
        <v>0</v>
      </c>
      <c r="H23" s="373">
        <f>+'BUDGET '!I86+'BUDGET '!J86</f>
        <v>0</v>
      </c>
      <c r="I23" s="207">
        <f>+'BUDGET '!K86+'BUDGET '!L86</f>
        <v>0</v>
      </c>
      <c r="J23" s="72">
        <f>+'BUDGET '!M86+'BUDGET '!N86</f>
        <v>0</v>
      </c>
      <c r="K23" s="178">
        <f>+'BUDGET '!O86</f>
        <v>0</v>
      </c>
    </row>
    <row r="24" spans="1:11" ht="15" hidden="1" customHeight="1" x14ac:dyDescent="0.2">
      <c r="A24" s="244" t="str">
        <f>+'BUDGET '!A88</f>
        <v>2.4.2  Front-line Fringes</v>
      </c>
      <c r="B24" s="245"/>
      <c r="C24" s="246"/>
      <c r="D24" s="32">
        <f>+'BUDGET '!G97+'BUDGET '!I97+'BUDGET '!K97+'BUDGET '!M97</f>
        <v>0</v>
      </c>
      <c r="E24" s="32">
        <f>+'BUDGET '!H97+'BUDGET '!J97+'BUDGET '!L97+'BUDGET '!N97</f>
        <v>0</v>
      </c>
      <c r="F24" s="175">
        <f t="shared" si="0"/>
        <v>0</v>
      </c>
      <c r="G24" s="380">
        <f>+'BUDGET '!G97+'BUDGET '!H97</f>
        <v>0</v>
      </c>
      <c r="H24" s="373">
        <f>+'BUDGET '!I97+'BUDGET '!J97</f>
        <v>0</v>
      </c>
      <c r="I24" s="207">
        <f>+'BUDGET '!K97+'BUDGET '!L97</f>
        <v>0</v>
      </c>
      <c r="J24" s="72">
        <f>+'BUDGET '!M97+'BUDGET '!N97</f>
        <v>0</v>
      </c>
      <c r="K24" s="178">
        <f>+'BUDGET '!O97</f>
        <v>0</v>
      </c>
    </row>
    <row r="25" spans="1:11" ht="15" hidden="1" customHeight="1" x14ac:dyDescent="0.2">
      <c r="A25" s="244" t="str">
        <f>+'BUDGET '!A99:B99</f>
        <v>2.4.3  Front-line Other Staffing Costs</v>
      </c>
      <c r="B25" s="245"/>
      <c r="C25" s="246"/>
      <c r="D25" s="32">
        <f>+'BUDGET '!G112+'BUDGET '!I112+'BUDGET '!K112+'BUDGET '!M112</f>
        <v>0</v>
      </c>
      <c r="E25" s="32">
        <f>+'BUDGET '!H112+'BUDGET '!J112+'BUDGET '!L112+'BUDGET '!N112</f>
        <v>0</v>
      </c>
      <c r="F25" s="175">
        <f t="shared" si="0"/>
        <v>0</v>
      </c>
      <c r="G25" s="380">
        <f>+'BUDGET '!G112+'BUDGET '!H112</f>
        <v>0</v>
      </c>
      <c r="H25" s="373">
        <f>+'BUDGET '!I112+'BUDGET '!J112</f>
        <v>0</v>
      </c>
      <c r="I25" s="207">
        <f>+'BUDGET '!K112+'BUDGET '!L112</f>
        <v>0</v>
      </c>
      <c r="J25" s="72">
        <f>+'BUDGET '!M112+'BUDGET '!N112</f>
        <v>0</v>
      </c>
      <c r="K25" s="178">
        <f>+'BUDGET '!O112</f>
        <v>0</v>
      </c>
    </row>
    <row r="26" spans="1:11" ht="15" hidden="1" customHeight="1" x14ac:dyDescent="0.2">
      <c r="A26" s="166" t="str">
        <f>+'BUDGET '!A114:B114</f>
        <v>2.4.4  Individual Training Accounts</v>
      </c>
      <c r="B26" s="5"/>
      <c r="C26" s="5"/>
      <c r="D26" s="32">
        <f>+'BUDGET '!G119+'BUDGET '!I119+'BUDGET '!K119+'BUDGET '!M119</f>
        <v>0</v>
      </c>
      <c r="E26" s="32">
        <f>+'BUDGET '!H119+'BUDGET '!J119+'BUDGET '!L119+'BUDGET '!N119</f>
        <v>0</v>
      </c>
      <c r="F26" s="175">
        <f t="shared" si="0"/>
        <v>0</v>
      </c>
      <c r="G26" s="380">
        <f>+'BUDGET '!G119+'BUDGET '!H119</f>
        <v>0</v>
      </c>
      <c r="H26" s="373">
        <f>+'BUDGET '!I119+'BUDGET '!J119</f>
        <v>0</v>
      </c>
      <c r="I26" s="207">
        <f>+'BUDGET '!K119+'BUDGET '!L119</f>
        <v>0</v>
      </c>
      <c r="J26" s="72">
        <f>+'BUDGET '!M119+'BUDGET '!N119</f>
        <v>0</v>
      </c>
      <c r="K26" s="178">
        <f>+'BUDGET '!O119</f>
        <v>0</v>
      </c>
    </row>
    <row r="27" spans="1:11" ht="15" hidden="1" customHeight="1" x14ac:dyDescent="0.2">
      <c r="A27" s="166" t="str">
        <f>+'BUDGET '!A121</f>
        <v>2.4.5  OJT- Job Title</v>
      </c>
      <c r="B27" s="6"/>
      <c r="C27" s="5"/>
      <c r="D27" s="32">
        <f>+'BUDGET '!G126+'BUDGET '!I126+'BUDGET '!K126+'BUDGET '!M126</f>
        <v>0</v>
      </c>
      <c r="E27" s="59">
        <f>+'BUDGET '!H126+'BUDGET '!J126+'BUDGET '!L126+'BUDGET '!N126</f>
        <v>0</v>
      </c>
      <c r="F27" s="175">
        <f t="shared" si="0"/>
        <v>0</v>
      </c>
      <c r="G27" s="380">
        <f>+'BUDGET '!G126+'BUDGET '!H126</f>
        <v>0</v>
      </c>
      <c r="H27" s="373">
        <f>+'BUDGET '!I126+'BUDGET '!J126</f>
        <v>0</v>
      </c>
      <c r="I27" s="207">
        <f>+'BUDGET '!K126+'BUDGET '!L126</f>
        <v>0</v>
      </c>
      <c r="J27" s="72">
        <f>+'BUDGET '!M126+'BUDGET '!N126</f>
        <v>0</v>
      </c>
      <c r="K27" s="178">
        <f>+'BUDGET '!O126</f>
        <v>0</v>
      </c>
    </row>
    <row r="28" spans="1:11" ht="15" hidden="1" customHeight="1" x14ac:dyDescent="0.2">
      <c r="A28" s="168" t="str">
        <f>+'BUDGET '!A128</f>
        <v>2.4.6   Work Keys Testing</v>
      </c>
      <c r="B28" s="318"/>
      <c r="C28" s="117"/>
      <c r="D28" s="32">
        <f>+'BUDGET '!G132+'BUDGET '!I132+'BUDGET '!K132+'BUDGET '!M132</f>
        <v>0</v>
      </c>
      <c r="E28" s="59">
        <f>+'BUDGET '!H132+'BUDGET '!J132+'BUDGET '!L132+'BUDGET '!N132</f>
        <v>0</v>
      </c>
      <c r="F28" s="175">
        <f>+D28+E28</f>
        <v>0</v>
      </c>
      <c r="G28" s="380">
        <f>+'BUDGET '!G132+'BUDGET '!H132</f>
        <v>0</v>
      </c>
      <c r="H28" s="373">
        <f>+'BUDGET '!I132+'BUDGET '!J132</f>
        <v>0</v>
      </c>
      <c r="I28" s="207">
        <f>+'BUDGET '!K132+'BUDGET '!L132</f>
        <v>0</v>
      </c>
      <c r="J28" s="72">
        <f>+'BUDGET '!M132+'BUDGET '!N132</f>
        <v>0</v>
      </c>
      <c r="K28" s="178">
        <f>+'BUDGET '!O132</f>
        <v>0</v>
      </c>
    </row>
    <row r="29" spans="1:11" ht="15" hidden="1" customHeight="1" x14ac:dyDescent="0.2">
      <c r="A29" s="166" t="str">
        <f>+'BUDGET '!A134</f>
        <v>2.4.7. Other Participant Costs</v>
      </c>
      <c r="B29" s="5"/>
      <c r="C29" s="5"/>
      <c r="D29" s="32">
        <f>+'BUDGET '!G141+'BUDGET '!I141+'BUDGET '!K141+'BUDGET '!M141</f>
        <v>0</v>
      </c>
      <c r="E29" s="32">
        <f>+'BUDGET '!H141+'BUDGET '!J141+'BUDGET '!L141+'BUDGET '!N141</f>
        <v>0</v>
      </c>
      <c r="F29" s="175">
        <f t="shared" si="0"/>
        <v>0</v>
      </c>
      <c r="G29" s="380">
        <f>+'BUDGET '!G141+'BUDGET '!H141</f>
        <v>0</v>
      </c>
      <c r="H29" s="373">
        <f>+'BUDGET '!I141+'BUDGET '!J141</f>
        <v>0</v>
      </c>
      <c r="I29" s="207">
        <f>+'BUDGET '!K141+'BUDGET '!L141</f>
        <v>0</v>
      </c>
      <c r="J29" s="72">
        <f>+'BUDGET '!M141+'BUDGET '!N141</f>
        <v>0</v>
      </c>
      <c r="K29" s="178">
        <f>+'BUDGET '!O141</f>
        <v>0</v>
      </c>
    </row>
    <row r="30" spans="1:11" ht="15" hidden="1" customHeight="1" x14ac:dyDescent="0.2">
      <c r="A30" s="166" t="str">
        <f>+'BUDGET '!A143</f>
        <v>2.4.8   Participant Wages</v>
      </c>
      <c r="B30" s="5"/>
      <c r="C30" s="5"/>
      <c r="D30" s="32">
        <f>+'BUDGET '!G149+'BUDGET '!I149+'BUDGET '!K149+'BUDGET '!M149</f>
        <v>0</v>
      </c>
      <c r="E30" s="32">
        <f>+'BUDGET '!H149+'BUDGET '!J149+'BUDGET '!L149+'BUDGET '!N149</f>
        <v>0</v>
      </c>
      <c r="F30" s="175">
        <f>+D30+E30</f>
        <v>0</v>
      </c>
      <c r="G30" s="380">
        <f>+'BUDGET '!G149+'BUDGET '!H149</f>
        <v>0</v>
      </c>
      <c r="H30" s="373">
        <f>+'BUDGET '!I149+'BUDGET '!J149</f>
        <v>0</v>
      </c>
      <c r="I30" s="207">
        <f>+'BUDGET '!K149+'BUDGET '!L149</f>
        <v>0</v>
      </c>
      <c r="J30" s="72">
        <f>+'BUDGET '!M149+'BUDGET '!N149</f>
        <v>0</v>
      </c>
      <c r="K30" s="178">
        <f>+'BUDGET '!O149</f>
        <v>0</v>
      </c>
    </row>
    <row r="31" spans="1:11" ht="15" hidden="1" customHeight="1" x14ac:dyDescent="0.2">
      <c r="A31" s="166" t="str">
        <f>+'BUDGET '!A151</f>
        <v>2.4.9   Participant Fringe Benefits</v>
      </c>
      <c r="B31" s="5"/>
      <c r="C31" s="5"/>
      <c r="D31" s="32">
        <f>+'BUDGET '!G157+'BUDGET '!I157+'BUDGET '!K157+'BUDGET '!M157</f>
        <v>0</v>
      </c>
      <c r="E31" s="32">
        <f>+'BUDGET '!H157+'BUDGET '!J157+'BUDGET '!L157+'BUDGET '!N157</f>
        <v>0</v>
      </c>
      <c r="F31" s="175">
        <f>+D31+E31</f>
        <v>0</v>
      </c>
      <c r="G31" s="380">
        <f>+'BUDGET '!G157+'BUDGET '!H157</f>
        <v>0</v>
      </c>
      <c r="H31" s="373">
        <f>+'BUDGET '!I157+'BUDGET '!J157</f>
        <v>0</v>
      </c>
      <c r="I31" s="207">
        <f>+'BUDGET '!K157+'BUDGET '!L157</f>
        <v>0</v>
      </c>
      <c r="J31" s="72">
        <f>+'BUDGET '!M157+'BUDGET '!N157</f>
        <v>0</v>
      </c>
      <c r="K31" s="178">
        <f>+'BUDGET '!O157</f>
        <v>0</v>
      </c>
    </row>
    <row r="32" spans="1:11" ht="15" hidden="1" customHeight="1" x14ac:dyDescent="0.2">
      <c r="A32" s="166" t="str">
        <f>+'BUDGET '!A159</f>
        <v>2.4.10 Participant Travel</v>
      </c>
      <c r="B32" s="5"/>
      <c r="C32" s="5"/>
      <c r="D32" s="60">
        <f>+'BUDGET '!G165+'BUDGET '!I165+'BUDGET '!K165+'BUDGET '!M165</f>
        <v>0</v>
      </c>
      <c r="E32" s="32">
        <f>+'BUDGET '!H165+'BUDGET '!J165+'BUDGET '!L165+'BUDGET '!N165</f>
        <v>0</v>
      </c>
      <c r="F32" s="175">
        <f>+D32+E32</f>
        <v>0</v>
      </c>
      <c r="G32" s="380">
        <f>+'BUDGET '!G165+'BUDGET '!H165</f>
        <v>0</v>
      </c>
      <c r="H32" s="373">
        <f>+'BUDGET '!I165+'BUDGET '!J165</f>
        <v>0</v>
      </c>
      <c r="I32" s="207">
        <f>+'BUDGET '!K165+'BUDGET '!L165</f>
        <v>0</v>
      </c>
      <c r="J32" s="72">
        <f>+'BUDGET '!M165+'BUDGET '!N165</f>
        <v>0</v>
      </c>
      <c r="K32" s="178">
        <f>+'BUDGET '!O165</f>
        <v>0</v>
      </c>
    </row>
    <row r="33" spans="1:11" x14ac:dyDescent="0.2">
      <c r="A33" s="242"/>
      <c r="B33" s="243"/>
      <c r="C33" s="241"/>
      <c r="D33" s="241"/>
      <c r="E33" s="241"/>
      <c r="F33" s="241"/>
      <c r="G33" s="379"/>
      <c r="H33" s="241"/>
      <c r="I33" s="241"/>
      <c r="J33" s="238"/>
      <c r="K33" s="290"/>
    </row>
    <row r="34" spans="1:11" ht="15.75" thickBot="1" x14ac:dyDescent="0.3">
      <c r="A34" s="428" t="s">
        <v>71</v>
      </c>
      <c r="B34" s="429"/>
      <c r="C34" s="430"/>
      <c r="D34" s="364">
        <f t="shared" ref="D34:K34" si="1">SUM(D19:D33)</f>
        <v>0</v>
      </c>
      <c r="E34" s="364">
        <f t="shared" si="1"/>
        <v>0</v>
      </c>
      <c r="F34" s="365">
        <f t="shared" si="1"/>
        <v>0</v>
      </c>
      <c r="G34" s="382">
        <f t="shared" si="1"/>
        <v>0</v>
      </c>
      <c r="H34" s="375">
        <f t="shared" si="1"/>
        <v>0</v>
      </c>
      <c r="I34" s="366">
        <f t="shared" si="1"/>
        <v>0</v>
      </c>
      <c r="J34" s="367">
        <f t="shared" si="1"/>
        <v>0</v>
      </c>
      <c r="K34" s="368">
        <f t="shared" si="1"/>
        <v>0</v>
      </c>
    </row>
    <row r="35" spans="1:11" ht="24.75" hidden="1" customHeight="1" x14ac:dyDescent="0.2">
      <c r="A35" s="355"/>
      <c r="B35" s="356" t="s">
        <v>49</v>
      </c>
      <c r="C35" s="357" t="str">
        <f>+'BUDGET '!B40</f>
        <v>Lansing Service Center (only) Lease Cost</v>
      </c>
      <c r="D35" s="358">
        <f>-'BUDGET '!G40-'BUDGET '!I40-'BUDGET '!K40-'BUDGET '!M40-'BUDGET '!G108-'BUDGET '!I108-'BUDGET '!K108-'BUDGET '!M108</f>
        <v>0</v>
      </c>
      <c r="E35" s="358">
        <f>-'BUDGET '!H40-'BUDGET '!J40-'BUDGET '!L40-'BUDGET '!N40-'BUDGET '!H108-'BUDGET '!J108-'BUDGET '!L108-'BUDGET '!N108</f>
        <v>0</v>
      </c>
      <c r="F35" s="359">
        <f>+D35+E35</f>
        <v>0</v>
      </c>
      <c r="G35" s="360">
        <f>-'BUDGET '!G40-'BUDGET '!H40-'BUDGET '!G108-'BUDGET '!H108</f>
        <v>0</v>
      </c>
      <c r="H35" s="358">
        <f>-'BUDGET '!I40-'BUDGET '!J40-'BUDGET '!I108-'BUDGET '!J108</f>
        <v>0</v>
      </c>
      <c r="I35" s="361">
        <f>-'BUDGET '!K40-'BUDGET '!L40-'BUDGET '!K108-'BUDGET '!L108</f>
        <v>0</v>
      </c>
      <c r="J35" s="362">
        <f>-'BUDGET '!M40-'BUDGET '!N40-'BUDGET '!M108-'BUDGET '!N108</f>
        <v>0</v>
      </c>
      <c r="K35" s="363">
        <f>-'BUDGET '!O40-'BUDGET '!O108</f>
        <v>0</v>
      </c>
    </row>
    <row r="36" spans="1:11" ht="13.5" hidden="1" customHeight="1" x14ac:dyDescent="0.2">
      <c r="A36" s="167"/>
      <c r="B36" s="94" t="s">
        <v>49</v>
      </c>
      <c r="C36" s="93" t="s">
        <v>51</v>
      </c>
      <c r="D36" s="32"/>
      <c r="E36" s="32"/>
      <c r="F36" s="175">
        <f t="shared" ref="F36:F41" si="2">+D36+E36</f>
        <v>0</v>
      </c>
      <c r="G36" s="177"/>
      <c r="H36" s="32"/>
      <c r="I36" s="207"/>
      <c r="J36" s="72"/>
      <c r="K36" s="178">
        <f>+E36+F36</f>
        <v>0</v>
      </c>
    </row>
    <row r="37" spans="1:11" hidden="1" x14ac:dyDescent="0.2">
      <c r="A37" s="167"/>
      <c r="B37" s="94"/>
      <c r="C37" s="93" t="s">
        <v>50</v>
      </c>
      <c r="D37" s="32"/>
      <c r="E37" s="32"/>
      <c r="F37" s="175">
        <f t="shared" si="2"/>
        <v>0</v>
      </c>
      <c r="G37" s="177"/>
      <c r="H37" s="32"/>
      <c r="I37" s="207"/>
      <c r="J37" s="72"/>
      <c r="K37" s="178">
        <f>+E37+F37</f>
        <v>0</v>
      </c>
    </row>
    <row r="38" spans="1:11" hidden="1" x14ac:dyDescent="0.2">
      <c r="A38" s="167"/>
      <c r="B38" s="94"/>
      <c r="C38" s="93"/>
      <c r="D38" s="32"/>
      <c r="E38" s="32"/>
      <c r="F38" s="175">
        <f t="shared" si="2"/>
        <v>0</v>
      </c>
      <c r="G38" s="177"/>
      <c r="H38" s="32"/>
      <c r="I38" s="207"/>
      <c r="J38" s="72"/>
      <c r="K38" s="178">
        <f>+E38+F38</f>
        <v>0</v>
      </c>
    </row>
    <row r="39" spans="1:11" hidden="1" x14ac:dyDescent="0.2">
      <c r="A39" s="167" t="s">
        <v>52</v>
      </c>
      <c r="B39" s="6"/>
      <c r="C39" s="291"/>
      <c r="D39" s="32"/>
      <c r="E39" s="32"/>
      <c r="F39" s="175">
        <f t="shared" si="2"/>
        <v>0</v>
      </c>
      <c r="G39" s="177"/>
      <c r="H39" s="32"/>
      <c r="I39" s="207"/>
      <c r="J39" s="72"/>
      <c r="K39" s="178">
        <f>+E39+F39</f>
        <v>0</v>
      </c>
    </row>
    <row r="40" spans="1:11" ht="27.75" hidden="1" customHeight="1" x14ac:dyDescent="0.2">
      <c r="A40" s="169"/>
      <c r="B40" s="6"/>
      <c r="C40" s="292" t="str">
        <f>RIGHT('BUDGET '!A114,LEN('BUDGET '!A114)-5)</f>
        <v xml:space="preserve">  Individual Training Accounts</v>
      </c>
      <c r="D40" s="32">
        <f>-'BUDGET '!G119-'BUDGET '!I119-'BUDGET '!K119-'BUDGET '!M119</f>
        <v>0</v>
      </c>
      <c r="E40" s="32">
        <f>-'BUDGET '!H119-'BUDGET '!J119-'BUDGET '!L119-'BUDGET '!N119</f>
        <v>0</v>
      </c>
      <c r="F40" s="175">
        <f t="shared" si="2"/>
        <v>0</v>
      </c>
      <c r="G40" s="177">
        <f>-'BUDGET '!G119-'BUDGET '!H119</f>
        <v>0</v>
      </c>
      <c r="H40" s="32">
        <f>-'BUDGET '!I119-'BUDGET '!J119</f>
        <v>0</v>
      </c>
      <c r="I40" s="207">
        <f>-'BUDGET '!K119-'BUDGET '!L119</f>
        <v>0</v>
      </c>
      <c r="J40" s="72">
        <f>-'BUDGET '!M119-'BUDGET '!N119</f>
        <v>0</v>
      </c>
      <c r="K40" s="178">
        <f>-'BUDGET '!O119</f>
        <v>0</v>
      </c>
    </row>
    <row r="41" spans="1:11" ht="15.75" hidden="1" customHeight="1" x14ac:dyDescent="0.2">
      <c r="A41" s="169"/>
      <c r="B41" s="6"/>
      <c r="C41" s="247" t="str">
        <f>RIGHT('BUDGET '!A128,LEN('BUDGET '!A128)-5)</f>
        <v xml:space="preserve">   Work Keys Testing</v>
      </c>
      <c r="D41" s="32">
        <f>-'BUDGET '!G132-'BUDGET '!I132-'BUDGET '!K132-'BUDGET '!M132</f>
        <v>0</v>
      </c>
      <c r="E41" s="32">
        <f>-'BUDGET '!H132-'BUDGET '!J132-'BUDGET '!L132-'BUDGET '!N132</f>
        <v>0</v>
      </c>
      <c r="F41" s="175">
        <f t="shared" si="2"/>
        <v>0</v>
      </c>
      <c r="G41" s="177">
        <f>-'BUDGET '!G132-'BUDGET '!H132</f>
        <v>0</v>
      </c>
      <c r="H41" s="32">
        <f>-'BUDGET '!I132-'BUDGET '!J132</f>
        <v>0</v>
      </c>
      <c r="I41" s="207">
        <f>-'BUDGET '!K132-'BUDGET '!L132</f>
        <v>0</v>
      </c>
      <c r="J41" s="72">
        <f>-'BUDGET '!M132-'BUDGET '!N132</f>
        <v>0</v>
      </c>
      <c r="K41" s="178">
        <f>-'BUDGET '!O132</f>
        <v>0</v>
      </c>
    </row>
    <row r="42" spans="1:11" hidden="1" x14ac:dyDescent="0.2">
      <c r="A42" s="169"/>
      <c r="B42" s="6"/>
      <c r="C42" s="93"/>
      <c r="D42" s="32"/>
      <c r="E42" s="32"/>
      <c r="F42" s="175"/>
      <c r="G42" s="177"/>
      <c r="H42" s="32"/>
      <c r="I42" s="207"/>
      <c r="J42" s="72"/>
      <c r="K42" s="178"/>
    </row>
    <row r="43" spans="1:11" ht="13.5" hidden="1" thickBot="1" x14ac:dyDescent="0.25">
      <c r="A43" s="170"/>
      <c r="B43" s="171"/>
      <c r="C43" s="172" t="s">
        <v>72</v>
      </c>
      <c r="D43" s="173">
        <f t="shared" ref="D43:K43" si="3">SUM(D34:D42)</f>
        <v>0</v>
      </c>
      <c r="E43" s="173">
        <f t="shared" si="3"/>
        <v>0</v>
      </c>
      <c r="F43" s="176">
        <f t="shared" si="3"/>
        <v>0</v>
      </c>
      <c r="G43" s="176">
        <f t="shared" si="3"/>
        <v>0</v>
      </c>
      <c r="H43" s="173">
        <f t="shared" si="3"/>
        <v>0</v>
      </c>
      <c r="I43" s="173">
        <f t="shared" si="3"/>
        <v>0</v>
      </c>
      <c r="J43" s="209">
        <f>SUM(J34:J42)</f>
        <v>0</v>
      </c>
      <c r="K43" s="179">
        <f t="shared" si="3"/>
        <v>0</v>
      </c>
    </row>
    <row r="45" spans="1:11" x14ac:dyDescent="0.2">
      <c r="I45" s="99"/>
      <c r="J45" s="99"/>
    </row>
  </sheetData>
  <mergeCells count="4">
    <mergeCell ref="A15:C16"/>
    <mergeCell ref="A18:C18"/>
    <mergeCell ref="A11:F11"/>
    <mergeCell ref="A34:C34"/>
  </mergeCells>
  <phoneticPr fontId="0" type="noConversion"/>
  <pageMargins left="0.25" right="0.25" top="0.75" bottom="0.75" header="0.3" footer="0.3"/>
  <pageSetup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heetViews>
  <sheetFormatPr defaultRowHeight="12.75" x14ac:dyDescent="0.2"/>
  <cols>
    <col min="1" max="1" width="45.28515625" customWidth="1"/>
    <col min="2" max="2" width="7.5703125" customWidth="1"/>
    <col min="3" max="3" width="8.42578125" customWidth="1"/>
    <col min="4" max="4" width="8.140625" customWidth="1"/>
    <col min="5" max="5" width="7.28515625" customWidth="1"/>
    <col min="6" max="6" width="8" customWidth="1"/>
    <col min="7" max="7" width="7.85546875" customWidth="1"/>
    <col min="11" max="11" width="10.5703125" customWidth="1"/>
    <col min="12" max="12" width="10.42578125" customWidth="1"/>
    <col min="13" max="13" width="15.5703125" customWidth="1"/>
    <col min="14" max="14" width="13" customWidth="1"/>
    <col min="18" max="18" width="7.5703125" customWidth="1"/>
  </cols>
  <sheetData>
    <row r="1" spans="1:14" x14ac:dyDescent="0.2">
      <c r="A1" s="1" t="str">
        <f>+'BUDGET SUMMARY'!A1</f>
        <v>Agency Name:  ENTER YOUR AGENCY NAME HERE</v>
      </c>
      <c r="N1" s="110">
        <f ca="1">TODAY()</f>
        <v>43521</v>
      </c>
    </row>
    <row r="2" spans="1:14" x14ac:dyDescent="0.2">
      <c r="A2" s="1" t="str">
        <f>+'BUDGET SUMMARY'!A6</f>
        <v xml:space="preserve">Contract #:  OSO -        - </v>
      </c>
    </row>
    <row r="3" spans="1:14" x14ac:dyDescent="0.2">
      <c r="A3" s="1" t="str">
        <f>+'BUDGET SUMMARY'!A7</f>
        <v xml:space="preserve">Addendum #:  </v>
      </c>
    </row>
    <row r="4" spans="1:14" ht="21" customHeight="1" x14ac:dyDescent="0.25">
      <c r="A4" s="431" t="s">
        <v>163</v>
      </c>
      <c r="B4" s="431"/>
      <c r="C4" s="431"/>
      <c r="D4" s="431"/>
      <c r="E4" s="431"/>
      <c r="F4" s="431"/>
      <c r="G4" s="431"/>
      <c r="H4" s="431"/>
      <c r="I4" s="431"/>
      <c r="J4" s="431"/>
      <c r="K4" s="431"/>
      <c r="L4" s="431"/>
      <c r="M4" s="431"/>
      <c r="N4" s="431"/>
    </row>
    <row r="6" spans="1:14" ht="13.5" thickBot="1" x14ac:dyDescent="0.25"/>
    <row r="7" spans="1:14" ht="16.5" thickBot="1" x14ac:dyDescent="0.3">
      <c r="A7" s="432" t="s">
        <v>164</v>
      </c>
      <c r="B7" s="433"/>
      <c r="C7" s="433"/>
      <c r="D7" s="433"/>
      <c r="E7" s="433"/>
      <c r="F7" s="433"/>
      <c r="G7" s="433"/>
      <c r="H7" s="433"/>
      <c r="I7" s="433"/>
      <c r="J7" s="433"/>
      <c r="K7" s="433"/>
      <c r="L7" s="433"/>
      <c r="M7" s="433"/>
      <c r="N7" s="434"/>
    </row>
    <row r="8" spans="1:14" ht="16.5" thickBot="1" x14ac:dyDescent="0.3">
      <c r="A8" s="20"/>
      <c r="B8" s="20"/>
      <c r="C8" s="20"/>
      <c r="D8" s="20"/>
      <c r="E8" s="20"/>
      <c r="F8" s="20"/>
      <c r="G8" s="20"/>
      <c r="H8" s="20"/>
      <c r="I8" s="20"/>
      <c r="J8" s="20"/>
      <c r="K8" s="20"/>
      <c r="L8" s="20"/>
      <c r="M8" s="20"/>
      <c r="N8" s="20"/>
    </row>
    <row r="9" spans="1:14" ht="15.75" x14ac:dyDescent="0.25">
      <c r="A9" s="444" t="str">
        <f>+'BUDGET SUMMARY'!A2</f>
        <v>Funding Source:    ONE STOP OPERATOR</v>
      </c>
      <c r="B9" s="445"/>
      <c r="C9" s="445"/>
      <c r="D9" s="445"/>
      <c r="E9" s="445"/>
      <c r="F9" s="445"/>
      <c r="G9" s="445"/>
      <c r="H9" s="445"/>
      <c r="I9" s="445"/>
      <c r="J9" s="445"/>
      <c r="K9" s="445"/>
      <c r="L9" s="445"/>
      <c r="M9" s="445"/>
      <c r="N9" s="446"/>
    </row>
    <row r="10" spans="1:14" x14ac:dyDescent="0.2">
      <c r="A10" s="38"/>
      <c r="B10" s="23"/>
      <c r="C10" s="23"/>
      <c r="D10" s="23"/>
      <c r="E10" s="23"/>
      <c r="F10" s="23"/>
      <c r="G10" s="23"/>
      <c r="H10" s="23"/>
      <c r="I10" s="23"/>
      <c r="J10" s="23"/>
      <c r="K10" s="23"/>
      <c r="L10" s="23"/>
      <c r="M10" s="23"/>
      <c r="N10" s="39"/>
    </row>
    <row r="11" spans="1:14" ht="21.75" customHeight="1" x14ac:dyDescent="0.25">
      <c r="A11" s="40" t="s">
        <v>54</v>
      </c>
      <c r="B11" s="21" t="s">
        <v>37</v>
      </c>
      <c r="C11" s="21" t="s">
        <v>38</v>
      </c>
      <c r="D11" s="21" t="s">
        <v>39</v>
      </c>
      <c r="E11" s="21" t="s">
        <v>40</v>
      </c>
      <c r="F11" s="21" t="s">
        <v>41</v>
      </c>
      <c r="G11" s="21" t="s">
        <v>42</v>
      </c>
      <c r="H11" s="21" t="s">
        <v>43</v>
      </c>
      <c r="I11" s="21" t="s">
        <v>44</v>
      </c>
      <c r="J11" s="21" t="s">
        <v>45</v>
      </c>
      <c r="K11" s="21" t="s">
        <v>46</v>
      </c>
      <c r="L11" s="21" t="s">
        <v>47</v>
      </c>
      <c r="M11" s="21" t="s">
        <v>48</v>
      </c>
      <c r="N11" s="41" t="s">
        <v>7</v>
      </c>
    </row>
    <row r="12" spans="1:14" ht="33" customHeight="1" x14ac:dyDescent="0.25">
      <c r="A12" s="42" t="s">
        <v>53</v>
      </c>
      <c r="B12" s="335"/>
      <c r="C12" s="335"/>
      <c r="D12" s="335"/>
      <c r="E12" s="335"/>
      <c r="F12" s="335"/>
      <c r="G12" s="335"/>
      <c r="H12" s="335"/>
      <c r="I12" s="335"/>
      <c r="J12" s="335"/>
      <c r="K12" s="335"/>
      <c r="L12" s="335"/>
      <c r="M12" s="335"/>
      <c r="N12" s="43">
        <f>SUM(B12:M12)</f>
        <v>0</v>
      </c>
    </row>
    <row r="13" spans="1:14" ht="33" customHeight="1" thickBot="1" x14ac:dyDescent="0.3">
      <c r="A13" s="44" t="str">
        <f>RIGHT('BUDGET SUMMARY'!$A$2,LEN('BUDGET SUMMARY'!$A$2)-15)&amp;" CUMULATIVE"</f>
        <v xml:space="preserve">    ONE STOP OPERATOR CUMULATIVE</v>
      </c>
      <c r="B13" s="337">
        <f>+B12</f>
        <v>0</v>
      </c>
      <c r="C13" s="337">
        <f>B13+C12</f>
        <v>0</v>
      </c>
      <c r="D13" s="337">
        <f t="shared" ref="D13:M13" si="0">C13+D12</f>
        <v>0</v>
      </c>
      <c r="E13" s="337">
        <f t="shared" si="0"/>
        <v>0</v>
      </c>
      <c r="F13" s="337">
        <f t="shared" si="0"/>
        <v>0</v>
      </c>
      <c r="G13" s="337">
        <f t="shared" si="0"/>
        <v>0</v>
      </c>
      <c r="H13" s="337">
        <f t="shared" si="0"/>
        <v>0</v>
      </c>
      <c r="I13" s="337">
        <f t="shared" si="0"/>
        <v>0</v>
      </c>
      <c r="J13" s="337">
        <f t="shared" si="0"/>
        <v>0</v>
      </c>
      <c r="K13" s="337">
        <f t="shared" si="0"/>
        <v>0</v>
      </c>
      <c r="L13" s="337">
        <f t="shared" si="0"/>
        <v>0</v>
      </c>
      <c r="M13" s="321">
        <f t="shared" si="0"/>
        <v>0</v>
      </c>
      <c r="N13" s="45">
        <f>+'BUDGET '!G185</f>
        <v>0</v>
      </c>
    </row>
    <row r="14" spans="1:14" ht="13.5" thickBot="1" x14ac:dyDescent="0.25">
      <c r="K14" s="19"/>
      <c r="L14" s="19"/>
      <c r="M14" s="19"/>
      <c r="N14" s="334" t="e">
        <f>SUM(K12:M12)/N12</f>
        <v>#DIV/0!</v>
      </c>
    </row>
    <row r="15" spans="1:14" ht="13.5" thickBot="1" x14ac:dyDescent="0.25"/>
    <row r="16" spans="1:14" ht="16.5" hidden="1" thickBot="1" x14ac:dyDescent="0.3">
      <c r="A16" s="432" t="s">
        <v>55</v>
      </c>
      <c r="B16" s="433"/>
      <c r="C16" s="433"/>
      <c r="D16" s="433"/>
      <c r="E16" s="433"/>
      <c r="F16" s="433"/>
      <c r="G16" s="433"/>
      <c r="H16" s="433"/>
      <c r="I16" s="433"/>
      <c r="J16" s="433"/>
      <c r="K16" s="433"/>
      <c r="L16" s="433"/>
      <c r="M16" s="433"/>
      <c r="N16" s="434"/>
    </row>
    <row r="17" spans="1:14" ht="16.5" hidden="1" thickBot="1" x14ac:dyDescent="0.3">
      <c r="A17" s="20"/>
      <c r="B17" s="20"/>
      <c r="C17" s="20"/>
      <c r="D17" s="20"/>
      <c r="E17" s="20"/>
      <c r="F17" s="20"/>
      <c r="G17" s="20"/>
      <c r="H17" s="20"/>
      <c r="I17" s="20"/>
      <c r="J17" s="20"/>
      <c r="K17" s="20"/>
      <c r="L17" s="20"/>
      <c r="M17" s="20"/>
      <c r="N17" s="20"/>
    </row>
    <row r="18" spans="1:14" ht="15.75" hidden="1" x14ac:dyDescent="0.25">
      <c r="A18" s="441" t="str">
        <f>+'BUDGET SUMMARY'!A3</f>
        <v xml:space="preserve">Funding Source:  </v>
      </c>
      <c r="B18" s="442"/>
      <c r="C18" s="442"/>
      <c r="D18" s="442"/>
      <c r="E18" s="442"/>
      <c r="F18" s="442"/>
      <c r="G18" s="442"/>
      <c r="H18" s="442"/>
      <c r="I18" s="442"/>
      <c r="J18" s="442"/>
      <c r="K18" s="442"/>
      <c r="L18" s="442"/>
      <c r="M18" s="442"/>
      <c r="N18" s="443"/>
    </row>
    <row r="19" spans="1:14" hidden="1" x14ac:dyDescent="0.2">
      <c r="A19" s="38"/>
      <c r="B19" s="23"/>
      <c r="C19" s="23"/>
      <c r="D19" s="23"/>
      <c r="E19" s="23"/>
      <c r="F19" s="23"/>
      <c r="G19" s="23"/>
      <c r="H19" s="23"/>
      <c r="I19" s="23"/>
      <c r="J19" s="23"/>
      <c r="K19" s="23"/>
      <c r="L19" s="23"/>
      <c r="M19" s="23"/>
      <c r="N19" s="39"/>
    </row>
    <row r="20" spans="1:14" ht="21.75" hidden="1" customHeight="1" x14ac:dyDescent="0.25">
      <c r="A20" s="40" t="s">
        <v>54</v>
      </c>
      <c r="B20" s="21" t="s">
        <v>37</v>
      </c>
      <c r="C20" s="21" t="s">
        <v>38</v>
      </c>
      <c r="D20" s="21" t="s">
        <v>39</v>
      </c>
      <c r="E20" s="21" t="s">
        <v>40</v>
      </c>
      <c r="F20" s="21" t="s">
        <v>41</v>
      </c>
      <c r="G20" s="21" t="s">
        <v>42</v>
      </c>
      <c r="H20" s="21" t="s">
        <v>43</v>
      </c>
      <c r="I20" s="21" t="s">
        <v>44</v>
      </c>
      <c r="J20" s="21" t="s">
        <v>45</v>
      </c>
      <c r="K20" s="21" t="s">
        <v>46</v>
      </c>
      <c r="L20" s="21" t="s">
        <v>47</v>
      </c>
      <c r="M20" s="21" t="s">
        <v>48</v>
      </c>
      <c r="N20" s="41" t="s">
        <v>7</v>
      </c>
    </row>
    <row r="21" spans="1:14" ht="33" hidden="1" customHeight="1" x14ac:dyDescent="0.25">
      <c r="A21" s="42" t="s">
        <v>53</v>
      </c>
      <c r="B21" s="335"/>
      <c r="C21" s="335"/>
      <c r="D21" s="335"/>
      <c r="E21" s="335"/>
      <c r="F21" s="335"/>
      <c r="G21" s="335"/>
      <c r="H21" s="335"/>
      <c r="I21" s="335"/>
      <c r="J21" s="335"/>
      <c r="K21" s="335"/>
      <c r="L21" s="335"/>
      <c r="M21" s="335"/>
      <c r="N21" s="43">
        <f>SUM(B21:M21)</f>
        <v>0</v>
      </c>
    </row>
    <row r="22" spans="1:14" ht="33" hidden="1" customHeight="1" thickBot="1" x14ac:dyDescent="0.3">
      <c r="A22" s="42" t="str">
        <f>RIGHT('BUDGET SUMMARY'!$A$3,LEN('BUDGET SUMMARY'!$A$3)-15)&amp;" CUMULATIVE"</f>
        <v xml:space="preserve">   CUMULATIVE</v>
      </c>
      <c r="B22" s="336">
        <f>+B21</f>
        <v>0</v>
      </c>
      <c r="C22" s="336">
        <f t="shared" ref="C22:M22" si="1">B22+C21</f>
        <v>0</v>
      </c>
      <c r="D22" s="336">
        <f t="shared" si="1"/>
        <v>0</v>
      </c>
      <c r="E22" s="336">
        <f t="shared" si="1"/>
        <v>0</v>
      </c>
      <c r="F22" s="336">
        <f t="shared" si="1"/>
        <v>0</v>
      </c>
      <c r="G22" s="336">
        <f t="shared" si="1"/>
        <v>0</v>
      </c>
      <c r="H22" s="336">
        <f t="shared" si="1"/>
        <v>0</v>
      </c>
      <c r="I22" s="336">
        <f t="shared" si="1"/>
        <v>0</v>
      </c>
      <c r="J22" s="336">
        <f t="shared" si="1"/>
        <v>0</v>
      </c>
      <c r="K22" s="336">
        <f t="shared" si="1"/>
        <v>0</v>
      </c>
      <c r="L22" s="336">
        <f t="shared" si="1"/>
        <v>0</v>
      </c>
      <c r="M22" s="326">
        <f t="shared" si="1"/>
        <v>0</v>
      </c>
      <c r="N22" s="43">
        <f>+'BUDGET '!I185</f>
        <v>0</v>
      </c>
    </row>
    <row r="23" spans="1:14" ht="12.75" hidden="1" customHeight="1" thickBot="1" x14ac:dyDescent="0.25">
      <c r="A23" s="38"/>
      <c r="B23" s="324"/>
      <c r="C23" s="324"/>
      <c r="D23" s="324"/>
      <c r="E23" s="324"/>
      <c r="F23" s="324"/>
      <c r="G23" s="324"/>
      <c r="H23" s="324"/>
      <c r="I23" s="324"/>
      <c r="J23" s="324"/>
      <c r="K23" s="324"/>
      <c r="L23" s="324"/>
      <c r="M23" s="324"/>
      <c r="N23" s="334" t="e">
        <f>SUM(K21:M21)/N21</f>
        <v>#DIV/0!</v>
      </c>
    </row>
    <row r="24" spans="1:14" ht="12.75" hidden="1" customHeight="1" x14ac:dyDescent="0.2">
      <c r="A24" s="38"/>
      <c r="B24" s="23"/>
      <c r="C24" s="23"/>
      <c r="D24" s="23"/>
      <c r="E24" s="23"/>
      <c r="F24" s="23"/>
      <c r="G24" s="23"/>
      <c r="H24" s="23"/>
      <c r="I24" s="23"/>
      <c r="J24" s="23"/>
      <c r="K24" s="23"/>
      <c r="L24" s="23"/>
      <c r="M24" s="23"/>
      <c r="N24" s="39"/>
    </row>
    <row r="25" spans="1:14" ht="21.75" hidden="1" customHeight="1" x14ac:dyDescent="0.25">
      <c r="A25" s="40" t="s">
        <v>66</v>
      </c>
      <c r="B25" s="21" t="s">
        <v>37</v>
      </c>
      <c r="C25" s="21" t="s">
        <v>38</v>
      </c>
      <c r="D25" s="21" t="s">
        <v>39</v>
      </c>
      <c r="E25" s="21" t="s">
        <v>40</v>
      </c>
      <c r="F25" s="21" t="s">
        <v>41</v>
      </c>
      <c r="G25" s="21" t="s">
        <v>42</v>
      </c>
      <c r="H25" s="21" t="s">
        <v>43</v>
      </c>
      <c r="I25" s="21" t="s">
        <v>44</v>
      </c>
      <c r="J25" s="21" t="s">
        <v>45</v>
      </c>
      <c r="K25" s="21" t="s">
        <v>46</v>
      </c>
      <c r="L25" s="21" t="s">
        <v>47</v>
      </c>
      <c r="M25" s="21" t="s">
        <v>48</v>
      </c>
      <c r="N25" s="41" t="s">
        <v>7</v>
      </c>
    </row>
    <row r="26" spans="1:14" ht="33" hidden="1" customHeight="1" x14ac:dyDescent="0.25">
      <c r="A26" s="42" t="s">
        <v>53</v>
      </c>
      <c r="B26" s="335"/>
      <c r="C26" s="335"/>
      <c r="D26" s="335"/>
      <c r="E26" s="335"/>
      <c r="F26" s="335"/>
      <c r="G26" s="335"/>
      <c r="H26" s="335"/>
      <c r="I26" s="335"/>
      <c r="J26" s="335"/>
      <c r="K26" s="335"/>
      <c r="L26" s="335"/>
      <c r="M26" s="335"/>
      <c r="N26" s="43">
        <f>SUM(B26:M26)</f>
        <v>0</v>
      </c>
    </row>
    <row r="27" spans="1:14" ht="33" hidden="1" customHeight="1" thickBot="1" x14ac:dyDescent="0.3">
      <c r="A27" s="44" t="str">
        <f>RIGHT('BUDGET SUMMARY'!$A$3,LEN('BUDGET SUMMARY'!$A$3)-15)&amp;" ITA CUMULATIVE"</f>
        <v xml:space="preserve">   ITA CUMULATIVE</v>
      </c>
      <c r="B27" s="337">
        <f>+B26</f>
        <v>0</v>
      </c>
      <c r="C27" s="337">
        <f t="shared" ref="C27:M27" si="2">B27+C26</f>
        <v>0</v>
      </c>
      <c r="D27" s="337">
        <f t="shared" si="2"/>
        <v>0</v>
      </c>
      <c r="E27" s="337">
        <f t="shared" si="2"/>
        <v>0</v>
      </c>
      <c r="F27" s="337">
        <f t="shared" si="2"/>
        <v>0</v>
      </c>
      <c r="G27" s="337">
        <f t="shared" si="2"/>
        <v>0</v>
      </c>
      <c r="H27" s="337">
        <f t="shared" si="2"/>
        <v>0</v>
      </c>
      <c r="I27" s="337">
        <f t="shared" si="2"/>
        <v>0</v>
      </c>
      <c r="J27" s="337">
        <f t="shared" si="2"/>
        <v>0</v>
      </c>
      <c r="K27" s="337">
        <f t="shared" si="2"/>
        <v>0</v>
      </c>
      <c r="L27" s="337">
        <f t="shared" si="2"/>
        <v>0</v>
      </c>
      <c r="M27" s="321">
        <f t="shared" si="2"/>
        <v>0</v>
      </c>
      <c r="N27" s="45">
        <f>+'BUDGET '!I119+'BUDGET '!J119</f>
        <v>0</v>
      </c>
    </row>
    <row r="28" spans="1:14" ht="12.75" hidden="1" customHeight="1" thickBot="1" x14ac:dyDescent="0.25">
      <c r="N28" s="334" t="e">
        <f>SUM(K26:M26)/N26</f>
        <v>#DIV/0!</v>
      </c>
    </row>
    <row r="29" spans="1:14" ht="16.5" hidden="1" thickBot="1" x14ac:dyDescent="0.3">
      <c r="A29" s="432" t="s">
        <v>55</v>
      </c>
      <c r="B29" s="433"/>
      <c r="C29" s="433"/>
      <c r="D29" s="433"/>
      <c r="E29" s="433"/>
      <c r="F29" s="433"/>
      <c r="G29" s="433"/>
      <c r="H29" s="433"/>
      <c r="I29" s="433"/>
      <c r="J29" s="433"/>
      <c r="K29" s="433"/>
      <c r="L29" s="433"/>
      <c r="M29" s="433"/>
      <c r="N29" s="434"/>
    </row>
    <row r="30" spans="1:14" ht="12.75" hidden="1" customHeight="1" thickBot="1" x14ac:dyDescent="0.25"/>
    <row r="31" spans="1:14" ht="15.75" hidden="1" x14ac:dyDescent="0.25">
      <c r="A31" s="438" t="str">
        <f>+'BUDGET SUMMARY'!A4</f>
        <v xml:space="preserve">Funding Source:  </v>
      </c>
      <c r="B31" s="439"/>
      <c r="C31" s="439"/>
      <c r="D31" s="439"/>
      <c r="E31" s="439"/>
      <c r="F31" s="439"/>
      <c r="G31" s="439"/>
      <c r="H31" s="439"/>
      <c r="I31" s="439"/>
      <c r="J31" s="439"/>
      <c r="K31" s="439"/>
      <c r="L31" s="439"/>
      <c r="M31" s="439"/>
      <c r="N31" s="440"/>
    </row>
    <row r="32" spans="1:14" hidden="1" x14ac:dyDescent="0.2">
      <c r="A32" s="38"/>
      <c r="B32" s="23"/>
      <c r="C32" s="23"/>
      <c r="D32" s="23"/>
      <c r="E32" s="23"/>
      <c r="F32" s="23"/>
      <c r="G32" s="23"/>
      <c r="H32" s="23"/>
      <c r="I32" s="23"/>
      <c r="J32" s="23"/>
      <c r="K32" s="23"/>
      <c r="L32" s="23"/>
      <c r="M32" s="23"/>
      <c r="N32" s="39"/>
    </row>
    <row r="33" spans="1:14" ht="21.75" hidden="1" customHeight="1" x14ac:dyDescent="0.25">
      <c r="A33" s="40" t="s">
        <v>54</v>
      </c>
      <c r="B33" s="21" t="s">
        <v>37</v>
      </c>
      <c r="C33" s="21" t="s">
        <v>38</v>
      </c>
      <c r="D33" s="21" t="s">
        <v>39</v>
      </c>
      <c r="E33" s="21" t="s">
        <v>40</v>
      </c>
      <c r="F33" s="21" t="s">
        <v>41</v>
      </c>
      <c r="G33" s="21" t="s">
        <v>42</v>
      </c>
      <c r="H33" s="21" t="s">
        <v>43</v>
      </c>
      <c r="I33" s="21" t="s">
        <v>44</v>
      </c>
      <c r="J33" s="21" t="s">
        <v>45</v>
      </c>
      <c r="K33" s="21" t="s">
        <v>46</v>
      </c>
      <c r="L33" s="21" t="s">
        <v>47</v>
      </c>
      <c r="M33" s="21" t="s">
        <v>48</v>
      </c>
      <c r="N33" s="41" t="s">
        <v>7</v>
      </c>
    </row>
    <row r="34" spans="1:14" ht="33" hidden="1" customHeight="1" x14ac:dyDescent="0.25">
      <c r="A34" s="42" t="s">
        <v>53</v>
      </c>
      <c r="B34" s="335"/>
      <c r="C34" s="335"/>
      <c r="D34" s="335"/>
      <c r="E34" s="335"/>
      <c r="F34" s="335"/>
      <c r="G34" s="335"/>
      <c r="H34" s="335"/>
      <c r="I34" s="335"/>
      <c r="J34" s="335"/>
      <c r="K34" s="335"/>
      <c r="L34" s="335"/>
      <c r="M34" s="335"/>
      <c r="N34" s="43">
        <f>SUM(B34:M34)</f>
        <v>0</v>
      </c>
    </row>
    <row r="35" spans="1:14" ht="33" hidden="1" customHeight="1" thickBot="1" x14ac:dyDescent="0.3">
      <c r="A35" s="42" t="str">
        <f>RIGHT('BUDGET SUMMARY'!$A$4,LEN('BUDGET SUMMARY'!$A$4)-15)&amp;" CUMULATIVE"</f>
        <v xml:space="preserve">   CUMULATIVE</v>
      </c>
      <c r="B35" s="336">
        <f>+B34</f>
        <v>0</v>
      </c>
      <c r="C35" s="336">
        <f t="shared" ref="C35:M35" si="3">B35+C34</f>
        <v>0</v>
      </c>
      <c r="D35" s="336">
        <f t="shared" si="3"/>
        <v>0</v>
      </c>
      <c r="E35" s="336">
        <f t="shared" si="3"/>
        <v>0</v>
      </c>
      <c r="F35" s="336">
        <f t="shared" si="3"/>
        <v>0</v>
      </c>
      <c r="G35" s="336">
        <f t="shared" si="3"/>
        <v>0</v>
      </c>
      <c r="H35" s="336">
        <f t="shared" si="3"/>
        <v>0</v>
      </c>
      <c r="I35" s="336">
        <f t="shared" si="3"/>
        <v>0</v>
      </c>
      <c r="J35" s="336">
        <f t="shared" si="3"/>
        <v>0</v>
      </c>
      <c r="K35" s="336">
        <f t="shared" si="3"/>
        <v>0</v>
      </c>
      <c r="L35" s="336">
        <f t="shared" si="3"/>
        <v>0</v>
      </c>
      <c r="M35" s="326">
        <f t="shared" si="3"/>
        <v>0</v>
      </c>
      <c r="N35" s="43">
        <f>+'BUDGET '!K185</f>
        <v>0</v>
      </c>
    </row>
    <row r="36" spans="1:14" ht="12.75" hidden="1" customHeight="1" thickBot="1" x14ac:dyDescent="0.3">
      <c r="A36" s="221"/>
      <c r="B36" s="210"/>
      <c r="C36" s="210"/>
      <c r="D36" s="210"/>
      <c r="E36" s="210"/>
      <c r="F36" s="210"/>
      <c r="G36" s="210"/>
      <c r="H36" s="210"/>
      <c r="I36" s="210"/>
      <c r="J36" s="210"/>
      <c r="K36" s="210"/>
      <c r="L36" s="210"/>
      <c r="M36" s="211"/>
      <c r="N36" s="334" t="e">
        <f>SUM(K34:M34)/N34</f>
        <v>#DIV/0!</v>
      </c>
    </row>
    <row r="37" spans="1:14" ht="12.75" hidden="1" customHeight="1" x14ac:dyDescent="0.25">
      <c r="A37" s="221"/>
      <c r="B37" s="210"/>
      <c r="C37" s="210"/>
      <c r="D37" s="210"/>
      <c r="E37" s="210"/>
      <c r="F37" s="210"/>
      <c r="G37" s="210"/>
      <c r="H37" s="210"/>
      <c r="I37" s="210"/>
      <c r="J37" s="210"/>
      <c r="K37" s="210"/>
      <c r="L37" s="210"/>
      <c r="M37" s="211"/>
      <c r="N37" s="222"/>
    </row>
    <row r="38" spans="1:14" ht="21.75" hidden="1" customHeight="1" x14ac:dyDescent="0.25">
      <c r="A38" s="40" t="s">
        <v>66</v>
      </c>
      <c r="B38" s="21" t="s">
        <v>37</v>
      </c>
      <c r="C38" s="21" t="s">
        <v>38</v>
      </c>
      <c r="D38" s="21" t="s">
        <v>39</v>
      </c>
      <c r="E38" s="21" t="s">
        <v>40</v>
      </c>
      <c r="F38" s="21" t="s">
        <v>41</v>
      </c>
      <c r="G38" s="21" t="s">
        <v>42</v>
      </c>
      <c r="H38" s="21" t="s">
        <v>43</v>
      </c>
      <c r="I38" s="21" t="s">
        <v>44</v>
      </c>
      <c r="J38" s="21" t="s">
        <v>45</v>
      </c>
      <c r="K38" s="21" t="s">
        <v>46</v>
      </c>
      <c r="L38" s="21" t="s">
        <v>47</v>
      </c>
      <c r="M38" s="21" t="s">
        <v>48</v>
      </c>
      <c r="N38" s="41" t="s">
        <v>7</v>
      </c>
    </row>
    <row r="39" spans="1:14" ht="33" hidden="1" customHeight="1" x14ac:dyDescent="0.25">
      <c r="A39" s="42" t="s">
        <v>53</v>
      </c>
      <c r="B39" s="335"/>
      <c r="C39" s="335"/>
      <c r="D39" s="335"/>
      <c r="E39" s="335"/>
      <c r="F39" s="335"/>
      <c r="G39" s="335"/>
      <c r="H39" s="335"/>
      <c r="I39" s="335"/>
      <c r="J39" s="335"/>
      <c r="K39" s="335"/>
      <c r="L39" s="335"/>
      <c r="M39" s="335"/>
      <c r="N39" s="43">
        <f>SUM(B39:M39)</f>
        <v>0</v>
      </c>
    </row>
    <row r="40" spans="1:14" ht="33" hidden="1" customHeight="1" thickBot="1" x14ac:dyDescent="0.3">
      <c r="A40" s="44" t="str">
        <f>RIGHT('BUDGET SUMMARY'!$A$3,LEN('BUDGET SUMMARY'!$A$3)-15)&amp;" ITA CUMULATIVE"</f>
        <v xml:space="preserve">   ITA CUMULATIVE</v>
      </c>
      <c r="B40" s="337">
        <f>+B39</f>
        <v>0</v>
      </c>
      <c r="C40" s="337">
        <f t="shared" ref="C40:M40" si="4">B40+C39</f>
        <v>0</v>
      </c>
      <c r="D40" s="337">
        <f t="shared" si="4"/>
        <v>0</v>
      </c>
      <c r="E40" s="337">
        <f t="shared" si="4"/>
        <v>0</v>
      </c>
      <c r="F40" s="337">
        <f t="shared" si="4"/>
        <v>0</v>
      </c>
      <c r="G40" s="337">
        <f t="shared" si="4"/>
        <v>0</v>
      </c>
      <c r="H40" s="337">
        <f t="shared" si="4"/>
        <v>0</v>
      </c>
      <c r="I40" s="337">
        <f t="shared" si="4"/>
        <v>0</v>
      </c>
      <c r="J40" s="337">
        <f t="shared" si="4"/>
        <v>0</v>
      </c>
      <c r="K40" s="337">
        <f t="shared" si="4"/>
        <v>0</v>
      </c>
      <c r="L40" s="337">
        <f t="shared" si="4"/>
        <v>0</v>
      </c>
      <c r="M40" s="321">
        <f t="shared" si="4"/>
        <v>0</v>
      </c>
      <c r="N40" s="45">
        <f>+'BUDGET '!K119+'BUDGET '!L119</f>
        <v>0</v>
      </c>
    </row>
    <row r="41" spans="1:14" ht="12.75" hidden="1" customHeight="1" thickBot="1" x14ac:dyDescent="0.3">
      <c r="A41" s="210"/>
      <c r="B41" s="210"/>
      <c r="C41" s="210"/>
      <c r="D41" s="210"/>
      <c r="E41" s="210"/>
      <c r="F41" s="210"/>
      <c r="G41" s="210"/>
      <c r="H41" s="210"/>
      <c r="I41" s="210"/>
      <c r="J41" s="210"/>
      <c r="K41" s="210"/>
      <c r="L41" s="210"/>
      <c r="M41" s="211"/>
      <c r="N41" s="334" t="e">
        <f>SUM(K39:M39)/N39</f>
        <v>#DIV/0!</v>
      </c>
    </row>
    <row r="42" spans="1:14" ht="16.5" hidden="1" thickBot="1" x14ac:dyDescent="0.3">
      <c r="A42" s="432" t="s">
        <v>55</v>
      </c>
      <c r="B42" s="433"/>
      <c r="C42" s="433"/>
      <c r="D42" s="433"/>
      <c r="E42" s="433"/>
      <c r="F42" s="433"/>
      <c r="G42" s="433"/>
      <c r="H42" s="433"/>
      <c r="I42" s="433"/>
      <c r="J42" s="433"/>
      <c r="K42" s="433"/>
      <c r="L42" s="433"/>
      <c r="M42" s="433"/>
      <c r="N42" s="434"/>
    </row>
    <row r="43" spans="1:14" ht="12.75" hidden="1" customHeight="1" thickBot="1" x14ac:dyDescent="0.3">
      <c r="A43" s="210"/>
      <c r="B43" s="210"/>
      <c r="C43" s="210"/>
      <c r="D43" s="210"/>
      <c r="E43" s="210"/>
      <c r="F43" s="210"/>
      <c r="G43" s="210"/>
      <c r="H43" s="210"/>
      <c r="I43" s="210"/>
      <c r="J43" s="210"/>
      <c r="K43" s="210"/>
      <c r="L43" s="210"/>
      <c r="M43" s="211"/>
      <c r="N43" s="212"/>
    </row>
    <row r="44" spans="1:14" ht="15.75" hidden="1" x14ac:dyDescent="0.25">
      <c r="A44" s="435" t="str">
        <f>+'BUDGET SUMMARY'!A5</f>
        <v xml:space="preserve">Funding Source:  </v>
      </c>
      <c r="B44" s="436"/>
      <c r="C44" s="436"/>
      <c r="D44" s="436"/>
      <c r="E44" s="436"/>
      <c r="F44" s="436"/>
      <c r="G44" s="436"/>
      <c r="H44" s="436"/>
      <c r="I44" s="436"/>
      <c r="J44" s="436"/>
      <c r="K44" s="436"/>
      <c r="L44" s="436"/>
      <c r="M44" s="436"/>
      <c r="N44" s="437"/>
    </row>
    <row r="45" spans="1:14" hidden="1" x14ac:dyDescent="0.2">
      <c r="A45" s="38"/>
      <c r="B45" s="23"/>
      <c r="C45" s="23"/>
      <c r="D45" s="23"/>
      <c r="E45" s="23"/>
      <c r="F45" s="23"/>
      <c r="G45" s="23"/>
      <c r="H45" s="23"/>
      <c r="I45" s="23"/>
      <c r="J45" s="23"/>
      <c r="K45" s="23"/>
      <c r="L45" s="23"/>
      <c r="M45" s="23"/>
      <c r="N45" s="39"/>
    </row>
    <row r="46" spans="1:14" ht="21.75" hidden="1" customHeight="1" x14ac:dyDescent="0.25">
      <c r="A46" s="40" t="s">
        <v>54</v>
      </c>
      <c r="B46" s="21" t="s">
        <v>37</v>
      </c>
      <c r="C46" s="21" t="s">
        <v>38</v>
      </c>
      <c r="D46" s="21" t="s">
        <v>39</v>
      </c>
      <c r="E46" s="21" t="s">
        <v>40</v>
      </c>
      <c r="F46" s="21" t="s">
        <v>41</v>
      </c>
      <c r="G46" s="21" t="s">
        <v>42</v>
      </c>
      <c r="H46" s="21" t="s">
        <v>43</v>
      </c>
      <c r="I46" s="21" t="s">
        <v>44</v>
      </c>
      <c r="J46" s="21" t="s">
        <v>45</v>
      </c>
      <c r="K46" s="21" t="s">
        <v>46</v>
      </c>
      <c r="L46" s="21" t="s">
        <v>47</v>
      </c>
      <c r="M46" s="21" t="s">
        <v>48</v>
      </c>
      <c r="N46" s="41" t="s">
        <v>7</v>
      </c>
    </row>
    <row r="47" spans="1:14" ht="33" hidden="1" customHeight="1" x14ac:dyDescent="0.25">
      <c r="A47" s="42" t="s">
        <v>53</v>
      </c>
      <c r="B47" s="335"/>
      <c r="C47" s="335"/>
      <c r="D47" s="335"/>
      <c r="E47" s="335"/>
      <c r="F47" s="335"/>
      <c r="G47" s="335"/>
      <c r="H47" s="335"/>
      <c r="I47" s="335"/>
      <c r="J47" s="335"/>
      <c r="K47" s="335"/>
      <c r="L47" s="335"/>
      <c r="M47" s="335"/>
      <c r="N47" s="43">
        <f>SUM(B47:M47)</f>
        <v>0</v>
      </c>
    </row>
    <row r="48" spans="1:14" ht="33" hidden="1" customHeight="1" thickBot="1" x14ac:dyDescent="0.3">
      <c r="A48" s="42" t="str">
        <f>RIGHT('BUDGET SUMMARY'!$A$5,LEN('BUDGET SUMMARY'!$A$5)-15)&amp;" CUMULATIVE"</f>
        <v xml:space="preserve">   CUMULATIVE</v>
      </c>
      <c r="B48" s="336">
        <f>+B47</f>
        <v>0</v>
      </c>
      <c r="C48" s="336">
        <f t="shared" ref="C48:M48" si="5">B48+C47</f>
        <v>0</v>
      </c>
      <c r="D48" s="336">
        <f t="shared" si="5"/>
        <v>0</v>
      </c>
      <c r="E48" s="336">
        <f t="shared" si="5"/>
        <v>0</v>
      </c>
      <c r="F48" s="336">
        <f t="shared" si="5"/>
        <v>0</v>
      </c>
      <c r="G48" s="336">
        <f t="shared" si="5"/>
        <v>0</v>
      </c>
      <c r="H48" s="336">
        <f t="shared" si="5"/>
        <v>0</v>
      </c>
      <c r="I48" s="336">
        <f t="shared" si="5"/>
        <v>0</v>
      </c>
      <c r="J48" s="336">
        <f t="shared" si="5"/>
        <v>0</v>
      </c>
      <c r="K48" s="336">
        <f t="shared" si="5"/>
        <v>0</v>
      </c>
      <c r="L48" s="336">
        <f t="shared" si="5"/>
        <v>0</v>
      </c>
      <c r="M48" s="326">
        <f t="shared" si="5"/>
        <v>0</v>
      </c>
      <c r="N48" s="43">
        <f>+'BUDGET '!M185</f>
        <v>0</v>
      </c>
    </row>
    <row r="49" spans="1:14" ht="12.75" hidden="1" customHeight="1" thickBot="1" x14ac:dyDescent="0.25">
      <c r="A49" s="38"/>
      <c r="B49" s="23"/>
      <c r="C49" s="23"/>
      <c r="D49" s="23"/>
      <c r="E49" s="23"/>
      <c r="F49" s="23"/>
      <c r="G49" s="23"/>
      <c r="H49" s="23"/>
      <c r="I49" s="23"/>
      <c r="J49" s="23"/>
      <c r="K49" s="23"/>
      <c r="L49" s="23"/>
      <c r="M49" s="23"/>
      <c r="N49" s="334" t="e">
        <f>SUM(K47:M47)/N47</f>
        <v>#DIV/0!</v>
      </c>
    </row>
    <row r="50" spans="1:14" ht="12.75" hidden="1" customHeight="1" x14ac:dyDescent="0.2">
      <c r="A50" s="38"/>
      <c r="B50" s="23"/>
      <c r="C50" s="23"/>
      <c r="D50" s="23"/>
      <c r="E50" s="23"/>
      <c r="F50" s="23"/>
      <c r="G50" s="23"/>
      <c r="H50" s="23"/>
      <c r="I50" s="23"/>
      <c r="J50" s="23"/>
      <c r="K50" s="23"/>
      <c r="L50" s="23"/>
      <c r="M50" s="23"/>
      <c r="N50" s="39"/>
    </row>
    <row r="51" spans="1:14" ht="21.75" hidden="1" customHeight="1" x14ac:dyDescent="0.25">
      <c r="A51" s="40" t="s">
        <v>66</v>
      </c>
      <c r="B51" s="21" t="s">
        <v>37</v>
      </c>
      <c r="C51" s="21" t="s">
        <v>38</v>
      </c>
      <c r="D51" s="21" t="s">
        <v>39</v>
      </c>
      <c r="E51" s="21" t="s">
        <v>40</v>
      </c>
      <c r="F51" s="21" t="s">
        <v>41</v>
      </c>
      <c r="G51" s="21" t="s">
        <v>42</v>
      </c>
      <c r="H51" s="21" t="s">
        <v>43</v>
      </c>
      <c r="I51" s="21" t="s">
        <v>44</v>
      </c>
      <c r="J51" s="21" t="s">
        <v>45</v>
      </c>
      <c r="K51" s="21" t="s">
        <v>46</v>
      </c>
      <c r="L51" s="21" t="s">
        <v>47</v>
      </c>
      <c r="M51" s="21" t="s">
        <v>48</v>
      </c>
      <c r="N51" s="41" t="s">
        <v>7</v>
      </c>
    </row>
    <row r="52" spans="1:14" ht="33" hidden="1" customHeight="1" x14ac:dyDescent="0.25">
      <c r="A52" s="42" t="s">
        <v>53</v>
      </c>
      <c r="B52" s="335"/>
      <c r="C52" s="335"/>
      <c r="D52" s="335"/>
      <c r="E52" s="335"/>
      <c r="F52" s="335"/>
      <c r="G52" s="335"/>
      <c r="H52" s="335"/>
      <c r="I52" s="335"/>
      <c r="J52" s="335"/>
      <c r="K52" s="335"/>
      <c r="L52" s="335"/>
      <c r="M52" s="335"/>
      <c r="N52" s="43">
        <f>SUM(B52:M52)</f>
        <v>0</v>
      </c>
    </row>
    <row r="53" spans="1:14" ht="33" hidden="1" customHeight="1" thickBot="1" x14ac:dyDescent="0.3">
      <c r="A53" s="44" t="str">
        <f>RIGHT('BUDGET SUMMARY'!$A$5,LEN('BUDGET SUMMARY'!$A$5)-15)&amp;" ITA CUMULATIVE"</f>
        <v xml:space="preserve">   ITA CUMULATIVE</v>
      </c>
      <c r="B53" s="337">
        <f>+B52</f>
        <v>0</v>
      </c>
      <c r="C53" s="337">
        <f t="shared" ref="C53:M53" si="6">B53+C52</f>
        <v>0</v>
      </c>
      <c r="D53" s="337">
        <f t="shared" si="6"/>
        <v>0</v>
      </c>
      <c r="E53" s="337">
        <f t="shared" si="6"/>
        <v>0</v>
      </c>
      <c r="F53" s="337">
        <f t="shared" si="6"/>
        <v>0</v>
      </c>
      <c r="G53" s="337">
        <f t="shared" si="6"/>
        <v>0</v>
      </c>
      <c r="H53" s="337">
        <f t="shared" si="6"/>
        <v>0</v>
      </c>
      <c r="I53" s="337">
        <f t="shared" si="6"/>
        <v>0</v>
      </c>
      <c r="J53" s="337">
        <f t="shared" si="6"/>
        <v>0</v>
      </c>
      <c r="K53" s="337">
        <f t="shared" si="6"/>
        <v>0</v>
      </c>
      <c r="L53" s="337">
        <f t="shared" si="6"/>
        <v>0</v>
      </c>
      <c r="M53" s="321">
        <f t="shared" si="6"/>
        <v>0</v>
      </c>
      <c r="N53" s="45">
        <f>+'BUDGET '!M119+'BUDGET '!N119</f>
        <v>0</v>
      </c>
    </row>
    <row r="54" spans="1:14" ht="13.5" hidden="1" customHeight="1" thickBot="1" x14ac:dyDescent="0.3">
      <c r="A54" s="210"/>
      <c r="B54" s="210"/>
      <c r="C54" s="210"/>
      <c r="D54" s="210"/>
      <c r="E54" s="210"/>
      <c r="F54" s="210"/>
      <c r="G54" s="210"/>
      <c r="H54" s="210"/>
      <c r="I54" s="210"/>
      <c r="J54" s="210"/>
      <c r="K54" s="210"/>
      <c r="L54" s="210"/>
      <c r="M54" s="211"/>
      <c r="N54" s="334" t="e">
        <f>SUM(K52:M52)/N52</f>
        <v>#DIV/0!</v>
      </c>
    </row>
    <row r="55" spans="1:14" ht="12.75" hidden="1" customHeight="1" thickBot="1" x14ac:dyDescent="0.25">
      <c r="A55" s="213"/>
      <c r="B55" s="213"/>
      <c r="C55" s="213"/>
      <c r="D55" s="213"/>
      <c r="E55" s="213"/>
      <c r="F55" s="213"/>
      <c r="G55" s="213"/>
      <c r="H55" s="213"/>
      <c r="I55" s="213"/>
      <c r="J55" s="213"/>
      <c r="K55" s="213"/>
      <c r="L55" s="213"/>
      <c r="M55" s="213"/>
      <c r="N55" s="213"/>
    </row>
    <row r="56" spans="1:14" ht="12.75" hidden="1" customHeight="1" x14ac:dyDescent="0.2">
      <c r="A56" s="23"/>
      <c r="B56" s="23"/>
      <c r="C56" s="23"/>
      <c r="D56" s="23"/>
      <c r="E56" s="23"/>
      <c r="F56" s="23"/>
      <c r="G56" s="23"/>
      <c r="H56" s="23"/>
      <c r="I56" s="23"/>
      <c r="J56" s="23"/>
      <c r="K56" s="23"/>
      <c r="L56" s="23"/>
      <c r="M56" s="23"/>
      <c r="N56" s="23"/>
    </row>
    <row r="57" spans="1:14" ht="13.5" hidden="1" thickBot="1" x14ac:dyDescent="0.25"/>
    <row r="58" spans="1:14" ht="29.25" hidden="1" customHeight="1" thickBot="1" x14ac:dyDescent="0.3">
      <c r="A58" s="157" t="s">
        <v>92</v>
      </c>
      <c r="B58" s="323">
        <f t="shared" ref="B58:M58" si="7">+B35+B22+B13+B48</f>
        <v>0</v>
      </c>
      <c r="C58" s="323">
        <f t="shared" si="7"/>
        <v>0</v>
      </c>
      <c r="D58" s="323">
        <f t="shared" si="7"/>
        <v>0</v>
      </c>
      <c r="E58" s="323">
        <f t="shared" si="7"/>
        <v>0</v>
      </c>
      <c r="F58" s="323">
        <f t="shared" si="7"/>
        <v>0</v>
      </c>
      <c r="G58" s="323">
        <f t="shared" si="7"/>
        <v>0</v>
      </c>
      <c r="H58" s="323">
        <f t="shared" si="7"/>
        <v>0</v>
      </c>
      <c r="I58" s="323">
        <f t="shared" si="7"/>
        <v>0</v>
      </c>
      <c r="J58" s="323">
        <f t="shared" si="7"/>
        <v>0</v>
      </c>
      <c r="K58" s="323">
        <f t="shared" si="7"/>
        <v>0</v>
      </c>
      <c r="L58" s="323">
        <f t="shared" si="7"/>
        <v>0</v>
      </c>
      <c r="M58" s="325">
        <f t="shared" si="7"/>
        <v>0</v>
      </c>
      <c r="N58" s="36">
        <f>+'BUDGET SUMMARY'!F43</f>
        <v>0</v>
      </c>
    </row>
    <row r="59" spans="1:14" ht="17.100000000000001" hidden="1" customHeight="1" thickBot="1" x14ac:dyDescent="0.25">
      <c r="B59" s="333"/>
      <c r="C59" s="333"/>
      <c r="D59" s="333"/>
      <c r="E59" s="333"/>
      <c r="F59" s="333"/>
      <c r="G59" s="333"/>
      <c r="H59" s="333"/>
      <c r="I59" s="333"/>
      <c r="J59" s="333"/>
      <c r="K59" s="333"/>
      <c r="L59" s="333"/>
      <c r="M59" s="322"/>
    </row>
    <row r="60" spans="1:14" ht="27" hidden="1" customHeight="1" thickBot="1" x14ac:dyDescent="0.3">
      <c r="A60" s="37" t="s">
        <v>67</v>
      </c>
      <c r="B60" s="323">
        <f t="shared" ref="B60:L60" si="8">+B27+B53+B40</f>
        <v>0</v>
      </c>
      <c r="C60" s="323">
        <f t="shared" si="8"/>
        <v>0</v>
      </c>
      <c r="D60" s="323">
        <f t="shared" si="8"/>
        <v>0</v>
      </c>
      <c r="E60" s="323">
        <f t="shared" si="8"/>
        <v>0</v>
      </c>
      <c r="F60" s="323">
        <f t="shared" si="8"/>
        <v>0</v>
      </c>
      <c r="G60" s="323">
        <f t="shared" si="8"/>
        <v>0</v>
      </c>
      <c r="H60" s="323">
        <f t="shared" si="8"/>
        <v>0</v>
      </c>
      <c r="I60" s="323">
        <f t="shared" si="8"/>
        <v>0</v>
      </c>
      <c r="J60" s="323">
        <f t="shared" si="8"/>
        <v>0</v>
      </c>
      <c r="K60" s="323">
        <f t="shared" si="8"/>
        <v>0</v>
      </c>
      <c r="L60" s="323">
        <f t="shared" si="8"/>
        <v>0</v>
      </c>
      <c r="M60" s="325">
        <f>+M27+M53+M40</f>
        <v>0</v>
      </c>
      <c r="N60" s="36">
        <f>+'BUDGET SUMMARY'!F40*-1</f>
        <v>0</v>
      </c>
    </row>
    <row r="61" spans="1:14" ht="17.100000000000001" hidden="1" customHeight="1" thickBot="1" x14ac:dyDescent="0.25">
      <c r="B61" s="333"/>
      <c r="C61" s="333"/>
      <c r="D61" s="333"/>
      <c r="E61" s="333"/>
      <c r="F61" s="333"/>
      <c r="G61" s="333"/>
      <c r="H61" s="333"/>
      <c r="I61" s="333"/>
      <c r="J61" s="333"/>
      <c r="K61" s="333"/>
      <c r="L61" s="333"/>
      <c r="M61" s="322"/>
    </row>
    <row r="62" spans="1:14" ht="27" hidden="1" customHeight="1" thickBot="1" x14ac:dyDescent="0.3">
      <c r="A62" s="37" t="s">
        <v>93</v>
      </c>
      <c r="B62" s="323"/>
      <c r="C62" s="323"/>
      <c r="D62" s="323"/>
      <c r="E62" s="323"/>
      <c r="F62" s="323"/>
      <c r="G62" s="323"/>
      <c r="H62" s="323"/>
      <c r="I62" s="323"/>
      <c r="J62" s="323"/>
      <c r="K62" s="323"/>
      <c r="L62" s="323"/>
      <c r="M62" s="325">
        <f>('BUDGET SUMMARY'!K35+'BUDGET SUMMARY'!K41)*-1</f>
        <v>0</v>
      </c>
      <c r="N62" s="36">
        <f>(+'BUDGET SUMMARY'!K35+'BUDGET SUMMARY'!K41)*-1</f>
        <v>0</v>
      </c>
    </row>
    <row r="63" spans="1:14" ht="17.100000000000001" hidden="1" customHeight="1" thickBot="1" x14ac:dyDescent="0.25">
      <c r="B63" s="333"/>
      <c r="C63" s="333"/>
      <c r="D63" s="333"/>
      <c r="E63" s="333"/>
      <c r="F63" s="333"/>
      <c r="G63" s="333"/>
      <c r="H63" s="333"/>
      <c r="I63" s="333"/>
      <c r="J63" s="333"/>
      <c r="K63" s="333"/>
      <c r="L63" s="333"/>
      <c r="M63" s="322"/>
    </row>
    <row r="64" spans="1:14" ht="27" customHeight="1" thickBot="1" x14ac:dyDescent="0.3">
      <c r="A64" s="37" t="s">
        <v>78</v>
      </c>
      <c r="B64" s="323"/>
      <c r="C64" s="323"/>
      <c r="D64" s="323"/>
      <c r="E64" s="323"/>
      <c r="F64" s="323"/>
      <c r="G64" s="323"/>
      <c r="H64" s="323"/>
      <c r="I64" s="323"/>
      <c r="J64" s="323"/>
      <c r="K64" s="323"/>
      <c r="L64" s="323"/>
      <c r="M64" s="325">
        <f>+M58+M60+M62</f>
        <v>0</v>
      </c>
      <c r="N64" s="36">
        <f>+N58+N60+N62</f>
        <v>0</v>
      </c>
    </row>
    <row r="65" spans="2:13" x14ac:dyDescent="0.2">
      <c r="B65" s="333"/>
      <c r="C65" s="333"/>
      <c r="D65" s="333"/>
      <c r="E65" s="333"/>
      <c r="F65" s="333"/>
      <c r="G65" s="333"/>
      <c r="H65" s="333"/>
      <c r="I65" s="333"/>
      <c r="J65" s="333"/>
      <c r="K65" s="333"/>
      <c r="L65" s="333"/>
      <c r="M65" s="333"/>
    </row>
    <row r="66" spans="2:13" x14ac:dyDescent="0.2">
      <c r="B66" s="333"/>
      <c r="C66" s="333"/>
      <c r="D66" s="333"/>
      <c r="E66" s="333"/>
      <c r="F66" s="333"/>
      <c r="G66" s="333"/>
      <c r="H66" s="333"/>
      <c r="I66" s="333"/>
      <c r="J66" s="333"/>
      <c r="K66" s="333"/>
      <c r="L66" s="333"/>
      <c r="M66" s="333"/>
    </row>
    <row r="67" spans="2:13" x14ac:dyDescent="0.2">
      <c r="B67" s="333"/>
      <c r="C67" s="333"/>
      <c r="D67" s="333"/>
      <c r="E67" s="333"/>
      <c r="F67" s="333"/>
      <c r="G67" s="333"/>
      <c r="H67" s="333"/>
      <c r="I67" s="333"/>
      <c r="J67" s="333"/>
      <c r="K67" s="333"/>
      <c r="L67" s="333"/>
      <c r="M67" s="333"/>
    </row>
    <row r="68" spans="2:13" x14ac:dyDescent="0.2">
      <c r="B68" s="333"/>
      <c r="C68" s="333"/>
      <c r="D68" s="333"/>
      <c r="E68" s="333"/>
      <c r="F68" s="333"/>
      <c r="G68" s="333"/>
      <c r="H68" s="333"/>
      <c r="I68" s="333"/>
      <c r="J68" s="333"/>
      <c r="K68" s="333"/>
      <c r="L68" s="333"/>
      <c r="M68" s="333"/>
    </row>
    <row r="69" spans="2:13" x14ac:dyDescent="0.2">
      <c r="B69" s="333"/>
      <c r="C69" s="333"/>
      <c r="D69" s="333"/>
      <c r="E69" s="333"/>
      <c r="F69" s="333"/>
      <c r="G69" s="333"/>
      <c r="H69" s="333"/>
      <c r="I69" s="333"/>
      <c r="J69" s="333"/>
      <c r="K69" s="333"/>
      <c r="L69" s="333"/>
      <c r="M69" s="333"/>
    </row>
    <row r="70" spans="2:13" x14ac:dyDescent="0.2">
      <c r="B70" s="333"/>
      <c r="C70" s="333"/>
      <c r="D70" s="333"/>
      <c r="E70" s="333"/>
      <c r="F70" s="333"/>
      <c r="G70" s="333"/>
      <c r="H70" s="333"/>
      <c r="I70" s="333"/>
      <c r="J70" s="333"/>
      <c r="K70" s="333"/>
      <c r="L70" s="333"/>
      <c r="M70" s="333"/>
    </row>
    <row r="71" spans="2:13" x14ac:dyDescent="0.2">
      <c r="B71" s="333"/>
      <c r="C71" s="333"/>
      <c r="D71" s="333"/>
      <c r="E71" s="333"/>
      <c r="F71" s="333"/>
      <c r="G71" s="333"/>
      <c r="H71" s="333"/>
      <c r="I71" s="333"/>
      <c r="J71" s="333"/>
      <c r="K71" s="333"/>
      <c r="L71" s="333"/>
      <c r="M71" s="333"/>
    </row>
    <row r="72" spans="2:13" x14ac:dyDescent="0.2">
      <c r="B72" s="333"/>
      <c r="C72" s="333"/>
      <c r="D72" s="333"/>
      <c r="E72" s="333"/>
      <c r="F72" s="333"/>
      <c r="G72" s="333"/>
      <c r="H72" s="333"/>
      <c r="I72" s="333"/>
      <c r="J72" s="333"/>
      <c r="K72" s="333"/>
      <c r="L72" s="333"/>
      <c r="M72" s="333"/>
    </row>
  </sheetData>
  <protectedRanges>
    <protectedRange sqref="B52:M52 B12:M12 B21:M21 B26:M26 B34:M34 B39:M39 B47:M47" name="Range1"/>
  </protectedRanges>
  <mergeCells count="9">
    <mergeCell ref="A4:N4"/>
    <mergeCell ref="A7:N7"/>
    <mergeCell ref="A44:N44"/>
    <mergeCell ref="A16:N16"/>
    <mergeCell ref="A29:N29"/>
    <mergeCell ref="A42:N42"/>
    <mergeCell ref="A31:N31"/>
    <mergeCell ref="A18:N18"/>
    <mergeCell ref="A9:N9"/>
  </mergeCells>
  <phoneticPr fontId="0" type="noConversion"/>
  <pageMargins left="0" right="0" top="0.5" bottom="0.5" header="0.3" footer="0.3"/>
  <pageSetup scale="75" fitToHeight="2" orientation="landscape" r:id="rId1"/>
  <headerFooter alignWithMargins="0"/>
  <rowBreaks count="1" manualBreakCount="1">
    <brk id="4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DESIGN</vt:lpstr>
      <vt:lpstr>BUDGET </vt:lpstr>
      <vt:lpstr>BUDGET SUMMARY</vt:lpstr>
      <vt:lpstr>CUMULATIVE SCHEDULES</vt:lpstr>
      <vt:lpstr>Budget_Print_Area</vt:lpstr>
      <vt:lpstr>Budget_Title</vt:lpstr>
      <vt:lpstr>'BUDGET '!Print_Area</vt:lpstr>
      <vt:lpstr>'BUDGET SUMMARY'!Print_Area</vt:lpstr>
      <vt:lpstr>'CUMULATIVE SCHEDULES'!Print_Area</vt:lpstr>
      <vt:lpstr>Print_Area</vt:lpstr>
      <vt:lpstr>'BUDGET '!Print_Titles</vt:lpstr>
      <vt:lpstr>'CUMULATIVE SCHEDULES'!Print_Titles</vt:lpstr>
      <vt:lpstr>Title</vt:lpstr>
    </vt:vector>
  </TitlesOfParts>
  <Company>CAMW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Anderson</dc:creator>
  <cp:lastModifiedBy>Becky Powers</cp:lastModifiedBy>
  <cp:lastPrinted>2017-03-28T13:12:20Z</cp:lastPrinted>
  <dcterms:created xsi:type="dcterms:W3CDTF">2004-08-09T18:38:10Z</dcterms:created>
  <dcterms:modified xsi:type="dcterms:W3CDTF">2019-02-25T22:31:53Z</dcterms:modified>
</cp:coreProperties>
</file>