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y Drive\RFP Documents\2019 RFP Documents\"/>
    </mc:Choice>
  </mc:AlternateContent>
  <bookViews>
    <workbookView xWindow="2760" yWindow="0" windowWidth="12555" windowHeight="9345" activeTab="1"/>
  </bookViews>
  <sheets>
    <sheet name="DESIGN" sheetId="5" r:id="rId1"/>
    <sheet name=" BUDGET " sheetId="2" r:id="rId2"/>
    <sheet name="BUDGET SUMMARY" sheetId="1" r:id="rId3"/>
    <sheet name="CUMULATIVE SCHEDULES" sheetId="3" r:id="rId4"/>
    <sheet name="STAFF ALLOCATION" sheetId="4" r:id="rId5"/>
    <sheet name="ANALYSIS" sheetId="6" r:id="rId6"/>
  </sheets>
  <definedNames>
    <definedName name="Budget_Print_Area">' BUDGET '!$A$8:$M$200</definedName>
    <definedName name="Budget_Title">' BUDGET '!$A$1:$M$7</definedName>
    <definedName name="_xlnm.Print_Area" localSheetId="1">' BUDGET '!$A$8:$M$200</definedName>
    <definedName name="_xlnm.Print_Area" localSheetId="5">ANALYSIS!$A$1:$F$77</definedName>
    <definedName name="_xlnm.Print_Area" localSheetId="2">'BUDGET SUMMARY'!$A$1:$I$38</definedName>
    <definedName name="_xlnm.Print_Area" localSheetId="3">'CUMULATIVE SCHEDULES'!$A$4:$N$62</definedName>
    <definedName name="_xlnm.Print_Area">'CUMULATIVE SCHEDULES'!$A$4:$N$58</definedName>
    <definedName name="_xlnm.Print_Titles" localSheetId="1">' BUDGET '!$1:$7</definedName>
    <definedName name="_xlnm.Print_Titles" localSheetId="3">'CUMULATIVE SCHEDULES'!$1:$3</definedName>
    <definedName name="Title">'CUMULATIVE SCHEDULES'!$A$1:$N$3</definedName>
  </definedNames>
  <calcPr calcId="162913"/>
</workbook>
</file>

<file path=xl/calcChain.xml><?xml version="1.0" encoding="utf-8"?>
<calcChain xmlns="http://schemas.openxmlformats.org/spreadsheetml/2006/main">
  <c r="E47" i="6" l="1"/>
  <c r="D47" i="6"/>
  <c r="C42" i="6"/>
  <c r="C43" i="6"/>
  <c r="C44" i="6"/>
  <c r="C45" i="6"/>
  <c r="C46" i="6"/>
  <c r="C47" i="6"/>
  <c r="C48" i="6"/>
  <c r="C49" i="6"/>
  <c r="C50" i="6"/>
  <c r="C51" i="6"/>
  <c r="C52" i="6"/>
  <c r="B42" i="6"/>
  <c r="B43" i="6"/>
  <c r="B44" i="6"/>
  <c r="B45" i="6"/>
  <c r="B46" i="6"/>
  <c r="B47" i="6"/>
  <c r="B48" i="6"/>
  <c r="B49" i="6"/>
  <c r="B50" i="6"/>
  <c r="B51" i="6"/>
  <c r="B52" i="6"/>
  <c r="H66" i="4"/>
  <c r="J65" i="4"/>
  <c r="D65" i="4"/>
  <c r="H64" i="4"/>
  <c r="L64" i="4"/>
  <c r="P64" i="4"/>
  <c r="F63" i="4"/>
  <c r="J63" i="4"/>
  <c r="N63" i="4"/>
  <c r="D63" i="4"/>
  <c r="G60" i="4"/>
  <c r="K60" i="4"/>
  <c r="O60" i="4"/>
  <c r="F59" i="4"/>
  <c r="J59" i="4"/>
  <c r="N59" i="4"/>
  <c r="N65" i="4" s="1"/>
  <c r="E58" i="4"/>
  <c r="E60" i="4" s="1"/>
  <c r="F58" i="4"/>
  <c r="F60" i="4" s="1"/>
  <c r="G58" i="4"/>
  <c r="H58" i="4"/>
  <c r="H60" i="4" s="1"/>
  <c r="I58" i="4"/>
  <c r="I60" i="4" s="1"/>
  <c r="J58" i="4"/>
  <c r="J60" i="4" s="1"/>
  <c r="K58" i="4"/>
  <c r="L58" i="4"/>
  <c r="L60" i="4" s="1"/>
  <c r="M58" i="4"/>
  <c r="M60" i="4" s="1"/>
  <c r="N58" i="4"/>
  <c r="N60" i="4" s="1"/>
  <c r="O58" i="4"/>
  <c r="P58" i="4"/>
  <c r="P60" i="4" s="1"/>
  <c r="Q58" i="4"/>
  <c r="Q60" i="4" s="1"/>
  <c r="D58" i="4"/>
  <c r="D60" i="4" s="1"/>
  <c r="E57" i="4"/>
  <c r="E59" i="4"/>
  <c r="F57" i="4"/>
  <c r="G57" i="4"/>
  <c r="G59" i="4" s="1"/>
  <c r="H57" i="4"/>
  <c r="H59" i="4" s="1"/>
  <c r="I57" i="4"/>
  <c r="I59" i="4" s="1"/>
  <c r="J57" i="4"/>
  <c r="K57" i="4"/>
  <c r="K59" i="4" s="1"/>
  <c r="L57" i="4"/>
  <c r="L59" i="4" s="1"/>
  <c r="M57" i="4"/>
  <c r="M59" i="4" s="1"/>
  <c r="N57" i="4"/>
  <c r="O57" i="4"/>
  <c r="O59" i="4" s="1"/>
  <c r="P57" i="4"/>
  <c r="P59" i="4" s="1"/>
  <c r="Q57" i="4"/>
  <c r="Q59" i="4" s="1"/>
  <c r="D57" i="4"/>
  <c r="R48" i="4"/>
  <c r="R49" i="4"/>
  <c r="R50" i="4"/>
  <c r="R51" i="4"/>
  <c r="R52" i="4"/>
  <c r="R53" i="4"/>
  <c r="R54" i="4"/>
  <c r="R55" i="4"/>
  <c r="R56" i="4"/>
  <c r="A47" i="4"/>
  <c r="A48" i="4"/>
  <c r="A49" i="4"/>
  <c r="A50" i="4"/>
  <c r="A51" i="4"/>
  <c r="A52" i="4"/>
  <c r="A53" i="4"/>
  <c r="A54" i="4"/>
  <c r="A55" i="4"/>
  <c r="A56" i="4"/>
  <c r="A46" i="4"/>
  <c r="A29" i="4"/>
  <c r="A30" i="4"/>
  <c r="A31" i="4"/>
  <c r="A32" i="4"/>
  <c r="A33" i="4"/>
  <c r="A34" i="4"/>
  <c r="A35" i="4"/>
  <c r="A36" i="4"/>
  <c r="A37" i="4"/>
  <c r="A38" i="4"/>
  <c r="R32" i="4"/>
  <c r="R33" i="4"/>
  <c r="R34" i="4"/>
  <c r="R35" i="4"/>
  <c r="R36" i="4"/>
  <c r="R37" i="4"/>
  <c r="K42" i="4"/>
  <c r="E40" i="4"/>
  <c r="F40" i="4"/>
  <c r="F64" i="4" s="1"/>
  <c r="G40" i="4"/>
  <c r="H40" i="4"/>
  <c r="H42" i="4" s="1"/>
  <c r="I40" i="4"/>
  <c r="J40" i="4"/>
  <c r="K40" i="4"/>
  <c r="K64" i="4" s="1"/>
  <c r="L40" i="4"/>
  <c r="L42" i="4" s="1"/>
  <c r="L66" i="4" s="1"/>
  <c r="M40" i="4"/>
  <c r="N40" i="4"/>
  <c r="N64" i="4" s="1"/>
  <c r="O40" i="4"/>
  <c r="P40" i="4"/>
  <c r="P42" i="4" s="1"/>
  <c r="P66" i="4" s="1"/>
  <c r="Q40" i="4"/>
  <c r="D40" i="4"/>
  <c r="E39" i="4"/>
  <c r="F39" i="4"/>
  <c r="G39" i="4"/>
  <c r="H39" i="4"/>
  <c r="H63" i="4" s="1"/>
  <c r="I39" i="4"/>
  <c r="I63" i="4" s="1"/>
  <c r="J39" i="4"/>
  <c r="K39" i="4"/>
  <c r="L39" i="4"/>
  <c r="L63" i="4" s="1"/>
  <c r="M39" i="4"/>
  <c r="N39" i="4"/>
  <c r="O39" i="4"/>
  <c r="O63" i="4" s="1"/>
  <c r="P39" i="4"/>
  <c r="P63" i="4" s="1"/>
  <c r="Q39" i="4"/>
  <c r="Q63" i="4" s="1"/>
  <c r="D39" i="4"/>
  <c r="E63" i="4"/>
  <c r="G36" i="2"/>
  <c r="M36" i="2" s="1"/>
  <c r="I36" i="2"/>
  <c r="K36" i="2"/>
  <c r="G37" i="2"/>
  <c r="M37" i="2" s="1"/>
  <c r="I37" i="2"/>
  <c r="K37" i="2"/>
  <c r="G32" i="2"/>
  <c r="M32" i="2" s="1"/>
  <c r="I32" i="2"/>
  <c r="K32" i="2"/>
  <c r="G88" i="2"/>
  <c r="M88" i="2" s="1"/>
  <c r="I88" i="2"/>
  <c r="K88" i="2"/>
  <c r="G89" i="2"/>
  <c r="M89" i="2" s="1"/>
  <c r="I89" i="2"/>
  <c r="K89" i="2"/>
  <c r="G35" i="2"/>
  <c r="M35" i="2" s="1"/>
  <c r="I35" i="2"/>
  <c r="K35" i="2"/>
  <c r="G38" i="2"/>
  <c r="M38" i="2" s="1"/>
  <c r="I38" i="2"/>
  <c r="K38" i="2"/>
  <c r="G23" i="2"/>
  <c r="I23" i="2"/>
  <c r="M23" i="2" s="1"/>
  <c r="E50" i="6" s="1"/>
  <c r="D50" i="6" s="1"/>
  <c r="K23" i="2"/>
  <c r="G16" i="2"/>
  <c r="I16" i="2"/>
  <c r="K16" i="2"/>
  <c r="M16" i="2" s="1"/>
  <c r="E43" i="6" s="1"/>
  <c r="D43" i="6" s="1"/>
  <c r="G17" i="2"/>
  <c r="I17" i="2"/>
  <c r="K17" i="2"/>
  <c r="G18" i="2"/>
  <c r="M18" i="2" s="1"/>
  <c r="E45" i="6" s="1"/>
  <c r="D45" i="6" s="1"/>
  <c r="I18" i="2"/>
  <c r="K18" i="2"/>
  <c r="G19" i="2"/>
  <c r="I19" i="2"/>
  <c r="M19" i="2" s="1"/>
  <c r="E46" i="6" s="1"/>
  <c r="D46" i="6" s="1"/>
  <c r="K19" i="2"/>
  <c r="G21" i="2"/>
  <c r="I21" i="2"/>
  <c r="I26" i="2" s="1"/>
  <c r="H16" i="1" s="1"/>
  <c r="K21" i="2"/>
  <c r="G22" i="2"/>
  <c r="I22" i="2"/>
  <c r="K22" i="2"/>
  <c r="K26" i="2" s="1"/>
  <c r="M17" i="2"/>
  <c r="E44" i="6" s="1"/>
  <c r="D44" i="6" s="1"/>
  <c r="I41" i="4"/>
  <c r="I65" i="4" s="1"/>
  <c r="H142" i="2"/>
  <c r="J142" i="2"/>
  <c r="L142" i="2"/>
  <c r="K141" i="2"/>
  <c r="I141" i="2"/>
  <c r="G141" i="2"/>
  <c r="G140" i="2"/>
  <c r="M141" i="2"/>
  <c r="G142" i="2"/>
  <c r="M51" i="3"/>
  <c r="L51" i="3"/>
  <c r="K51" i="3"/>
  <c r="J51" i="3"/>
  <c r="I51" i="3"/>
  <c r="H51" i="3"/>
  <c r="G51" i="3"/>
  <c r="F51" i="3"/>
  <c r="E51" i="3"/>
  <c r="D51" i="3"/>
  <c r="C51" i="3"/>
  <c r="N51" i="3" s="1"/>
  <c r="B51" i="3"/>
  <c r="B35" i="3"/>
  <c r="C35" i="3"/>
  <c r="D35" i="3"/>
  <c r="E35" i="3"/>
  <c r="F35" i="3"/>
  <c r="G35" i="3"/>
  <c r="H35" i="3"/>
  <c r="J35" i="3"/>
  <c r="K35" i="3"/>
  <c r="L35" i="3"/>
  <c r="M35" i="3"/>
  <c r="I35" i="3"/>
  <c r="M19" i="3"/>
  <c r="C19" i="3"/>
  <c r="D19" i="3"/>
  <c r="E19" i="3"/>
  <c r="F19" i="3"/>
  <c r="G19" i="3"/>
  <c r="H19" i="3"/>
  <c r="I19" i="3"/>
  <c r="J19" i="3"/>
  <c r="K19" i="3"/>
  <c r="L19" i="3"/>
  <c r="B19" i="3"/>
  <c r="A9" i="6"/>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41" i="6" s="1"/>
  <c r="A42" i="6" s="1"/>
  <c r="A43" i="6" s="1"/>
  <c r="A44" i="6" s="1"/>
  <c r="A45" i="6" s="1"/>
  <c r="A46" i="6" s="1"/>
  <c r="A47" i="6" s="1"/>
  <c r="A48" i="6" s="1"/>
  <c r="A49" i="6" s="1"/>
  <c r="A50" i="6" s="1"/>
  <c r="A51" i="6" s="1"/>
  <c r="A52" i="6" s="1"/>
  <c r="A53" i="6" s="1"/>
  <c r="A54" i="6" s="1"/>
  <c r="A55" i="6" s="1"/>
  <c r="A56" i="6" s="1"/>
  <c r="A57" i="6" s="1"/>
  <c r="A58" i="6" s="1"/>
  <c r="A59" i="6" s="1"/>
  <c r="A61" i="6" s="1"/>
  <c r="A62" i="6" s="1"/>
  <c r="A63" i="6" s="1"/>
  <c r="A64" i="6" s="1"/>
  <c r="A65" i="6" s="1"/>
  <c r="A66" i="6" s="1"/>
  <c r="A68" i="6" s="1"/>
  <c r="A69" i="6" s="1"/>
  <c r="A70" i="6" s="1"/>
  <c r="A71" i="6" s="1"/>
  <c r="A73" i="6" s="1"/>
  <c r="A74" i="6" s="1"/>
  <c r="A75" i="6" s="1"/>
  <c r="C25" i="6"/>
  <c r="C26" i="6"/>
  <c r="C27" i="6"/>
  <c r="C28" i="6"/>
  <c r="C29" i="6"/>
  <c r="C30" i="6"/>
  <c r="C31" i="6"/>
  <c r="B25" i="6"/>
  <c r="B26" i="6"/>
  <c r="B27" i="6"/>
  <c r="B28" i="6"/>
  <c r="B29" i="6"/>
  <c r="B30" i="6"/>
  <c r="B31" i="6"/>
  <c r="B32" i="6"/>
  <c r="R30" i="4"/>
  <c r="R31" i="4"/>
  <c r="G86" i="2"/>
  <c r="I86" i="2"/>
  <c r="M86" i="2" s="1"/>
  <c r="E25" i="6" s="1"/>
  <c r="D25" i="6" s="1"/>
  <c r="K86" i="2"/>
  <c r="G87" i="2"/>
  <c r="I87" i="2"/>
  <c r="K87" i="2"/>
  <c r="M87" i="2" s="1"/>
  <c r="G90" i="2"/>
  <c r="I90" i="2"/>
  <c r="K90" i="2"/>
  <c r="G91" i="2"/>
  <c r="M91" i="2" s="1"/>
  <c r="E29" i="6" s="1"/>
  <c r="D29" i="6" s="1"/>
  <c r="I91" i="2"/>
  <c r="K91" i="2"/>
  <c r="G92" i="2"/>
  <c r="I92" i="2"/>
  <c r="M92" i="2" s="1"/>
  <c r="E30" i="6" s="1"/>
  <c r="D30" i="6" s="1"/>
  <c r="K92" i="2"/>
  <c r="G93" i="2"/>
  <c r="I93" i="2"/>
  <c r="K93" i="2"/>
  <c r="M93" i="2" s="1"/>
  <c r="E31" i="6" s="1"/>
  <c r="M90" i="2"/>
  <c r="E28" i="6" s="1"/>
  <c r="D28" i="6" s="1"/>
  <c r="E26" i="6"/>
  <c r="D26" i="6" s="1"/>
  <c r="D31" i="6"/>
  <c r="E27" i="6"/>
  <c r="D27" i="6" s="1"/>
  <c r="C175" i="2"/>
  <c r="C151" i="2"/>
  <c r="A45" i="4"/>
  <c r="A14" i="4"/>
  <c r="A15" i="4"/>
  <c r="A16" i="4"/>
  <c r="A17" i="4"/>
  <c r="A18" i="4"/>
  <c r="A19" i="4"/>
  <c r="A20" i="4"/>
  <c r="A21" i="4"/>
  <c r="A22" i="4"/>
  <c r="A23" i="4"/>
  <c r="A24" i="4"/>
  <c r="A25" i="4"/>
  <c r="A26" i="4"/>
  <c r="A27" i="4"/>
  <c r="A28" i="4"/>
  <c r="A13" i="4"/>
  <c r="K166" i="2"/>
  <c r="I166" i="2"/>
  <c r="G166" i="2"/>
  <c r="K165" i="2"/>
  <c r="I165" i="2"/>
  <c r="G165" i="2"/>
  <c r="C41" i="6"/>
  <c r="B41" i="6"/>
  <c r="C9" i="6"/>
  <c r="C10" i="6"/>
  <c r="C11" i="6"/>
  <c r="C12" i="6"/>
  <c r="C13" i="6"/>
  <c r="C14" i="6"/>
  <c r="C15" i="6"/>
  <c r="C16" i="6"/>
  <c r="C17" i="6"/>
  <c r="C18" i="6"/>
  <c r="C19" i="6"/>
  <c r="C20" i="6"/>
  <c r="C21" i="6"/>
  <c r="C22" i="6"/>
  <c r="C23" i="6"/>
  <c r="C24" i="6"/>
  <c r="C32" i="6"/>
  <c r="C8" i="6"/>
  <c r="B9" i="6"/>
  <c r="B10" i="6"/>
  <c r="B11" i="6"/>
  <c r="B12" i="6"/>
  <c r="B13" i="6"/>
  <c r="B14" i="6"/>
  <c r="B15" i="6"/>
  <c r="B16" i="6"/>
  <c r="B17" i="6"/>
  <c r="B18" i="6"/>
  <c r="B19" i="6"/>
  <c r="B20" i="6"/>
  <c r="B21" i="6"/>
  <c r="B22" i="6"/>
  <c r="B23" i="6"/>
  <c r="B24" i="6"/>
  <c r="B8" i="6"/>
  <c r="A3" i="6"/>
  <c r="A2" i="6"/>
  <c r="A1" i="6"/>
  <c r="F69" i="6"/>
  <c r="F55" i="6"/>
  <c r="F61" i="6"/>
  <c r="F63" i="6" s="1"/>
  <c r="E1" i="6"/>
  <c r="G112" i="2"/>
  <c r="I112" i="2"/>
  <c r="M112" i="2" s="1"/>
  <c r="K112" i="2"/>
  <c r="G51" i="2"/>
  <c r="I51" i="2"/>
  <c r="K51" i="2"/>
  <c r="G52" i="2"/>
  <c r="I52" i="2"/>
  <c r="K52" i="2"/>
  <c r="M52" i="2" s="1"/>
  <c r="K15" i="2"/>
  <c r="K24" i="2"/>
  <c r="I15" i="2"/>
  <c r="G15" i="2"/>
  <c r="G24" i="2"/>
  <c r="K71" i="2"/>
  <c r="K72" i="2"/>
  <c r="K73" i="2"/>
  <c r="K74" i="2"/>
  <c r="K75" i="2"/>
  <c r="K76" i="2"/>
  <c r="K77" i="2"/>
  <c r="M77" i="2" s="1"/>
  <c r="E16" i="6" s="1"/>
  <c r="K78" i="2"/>
  <c r="K79" i="2"/>
  <c r="K80" i="2"/>
  <c r="K81" i="2"/>
  <c r="K83" i="2"/>
  <c r="I71" i="2"/>
  <c r="I72" i="2"/>
  <c r="I73" i="2"/>
  <c r="M73" i="2" s="1"/>
  <c r="E12" i="6" s="1"/>
  <c r="D12" i="6" s="1"/>
  <c r="I74" i="2"/>
  <c r="I75" i="2"/>
  <c r="I76" i="2"/>
  <c r="M76" i="2" s="1"/>
  <c r="E15" i="6" s="1"/>
  <c r="I77" i="2"/>
  <c r="I78" i="2"/>
  <c r="I79" i="2"/>
  <c r="I80" i="2"/>
  <c r="I81" i="2"/>
  <c r="I83" i="2"/>
  <c r="I84" i="2"/>
  <c r="G71" i="2"/>
  <c r="G72" i="2"/>
  <c r="M72" i="2"/>
  <c r="E11" i="6" s="1"/>
  <c r="D11" i="6"/>
  <c r="G73" i="2"/>
  <c r="G74" i="2"/>
  <c r="G75" i="2"/>
  <c r="G76" i="2"/>
  <c r="D15" i="6"/>
  <c r="G77" i="2"/>
  <c r="G78" i="2"/>
  <c r="G79" i="2"/>
  <c r="G80" i="2"/>
  <c r="M80" i="2" s="1"/>
  <c r="E19" i="6" s="1"/>
  <c r="D19" i="6" s="1"/>
  <c r="G81" i="2"/>
  <c r="M81" i="2" s="1"/>
  <c r="R15" i="4"/>
  <c r="R16" i="4"/>
  <c r="R17" i="4"/>
  <c r="R18" i="4"/>
  <c r="R19" i="4"/>
  <c r="R20" i="4"/>
  <c r="R21" i="4"/>
  <c r="R22" i="4"/>
  <c r="R23" i="4"/>
  <c r="R24" i="4"/>
  <c r="R25" i="4"/>
  <c r="R26" i="4"/>
  <c r="R27" i="4"/>
  <c r="R28" i="4"/>
  <c r="I24" i="2"/>
  <c r="K50" i="2"/>
  <c r="K53" i="2"/>
  <c r="K54" i="2"/>
  <c r="K55" i="2"/>
  <c r="I50" i="2"/>
  <c r="M50" i="2" s="1"/>
  <c r="I53" i="2"/>
  <c r="I54" i="2"/>
  <c r="I55" i="2"/>
  <c r="I56" i="2"/>
  <c r="G50" i="2"/>
  <c r="G53" i="2"/>
  <c r="G54" i="2"/>
  <c r="G55" i="2"/>
  <c r="G57" i="2" s="1"/>
  <c r="G70" i="2"/>
  <c r="I70" i="2"/>
  <c r="K70" i="2"/>
  <c r="K95" i="2"/>
  <c r="I21" i="1" s="1"/>
  <c r="E35" i="1"/>
  <c r="A23" i="1"/>
  <c r="A22" i="1"/>
  <c r="A21" i="1"/>
  <c r="A20" i="1"/>
  <c r="K113" i="2"/>
  <c r="K114" i="2"/>
  <c r="M114" i="2"/>
  <c r="K115" i="2"/>
  <c r="K116" i="2"/>
  <c r="K117" i="2"/>
  <c r="K118" i="2"/>
  <c r="M118" i="2" s="1"/>
  <c r="K119" i="2"/>
  <c r="K120" i="2"/>
  <c r="K111" i="2"/>
  <c r="I113" i="2"/>
  <c r="I114" i="2"/>
  <c r="I115" i="2"/>
  <c r="I116" i="2"/>
  <c r="I117" i="2"/>
  <c r="I118" i="2"/>
  <c r="I119" i="2"/>
  <c r="I120" i="2"/>
  <c r="M120" i="2" s="1"/>
  <c r="I111" i="2"/>
  <c r="G113" i="2"/>
  <c r="G114" i="2"/>
  <c r="G115" i="2"/>
  <c r="G116" i="2"/>
  <c r="M116" i="2" s="1"/>
  <c r="G117" i="2"/>
  <c r="M117" i="2" s="1"/>
  <c r="G118" i="2"/>
  <c r="G119" i="2"/>
  <c r="M119" i="2" s="1"/>
  <c r="G120" i="2"/>
  <c r="G111" i="2"/>
  <c r="K102" i="2"/>
  <c r="K103" i="2"/>
  <c r="K104" i="2"/>
  <c r="K105" i="2"/>
  <c r="K100" i="2"/>
  <c r="I102" i="2"/>
  <c r="I103" i="2"/>
  <c r="I104" i="2"/>
  <c r="I105" i="2"/>
  <c r="I100" i="2"/>
  <c r="G102" i="2"/>
  <c r="G103" i="2"/>
  <c r="G104" i="2"/>
  <c r="M104" i="2" s="1"/>
  <c r="G105" i="2"/>
  <c r="M105" i="2"/>
  <c r="G100" i="2"/>
  <c r="M100" i="2" s="1"/>
  <c r="K84" i="2"/>
  <c r="K85" i="2"/>
  <c r="K94" i="2"/>
  <c r="I85" i="2"/>
  <c r="I94" i="2"/>
  <c r="M94" i="2"/>
  <c r="G83" i="2"/>
  <c r="G84" i="2"/>
  <c r="G85" i="2"/>
  <c r="M85" i="2"/>
  <c r="G94" i="2"/>
  <c r="E8" i="6"/>
  <c r="D8" i="6"/>
  <c r="L121" i="2"/>
  <c r="J121" i="2"/>
  <c r="H121" i="2"/>
  <c r="C121" i="2"/>
  <c r="H109" i="2"/>
  <c r="K108" i="2"/>
  <c r="I108" i="2"/>
  <c r="G108" i="2"/>
  <c r="L106" i="2"/>
  <c r="J106" i="2"/>
  <c r="H106" i="2"/>
  <c r="H98" i="2"/>
  <c r="K97" i="2"/>
  <c r="I97" i="2"/>
  <c r="G97" i="2"/>
  <c r="L95" i="2"/>
  <c r="J95" i="2"/>
  <c r="H95" i="2"/>
  <c r="H67" i="2"/>
  <c r="K66" i="2"/>
  <c r="I66" i="2"/>
  <c r="G66" i="2"/>
  <c r="E69" i="6"/>
  <c r="D59" i="4"/>
  <c r="R47" i="4"/>
  <c r="R46" i="4"/>
  <c r="R57" i="4"/>
  <c r="R59" i="4" s="1"/>
  <c r="R45" i="4"/>
  <c r="Q41" i="4"/>
  <c r="Q65" i="4" s="1"/>
  <c r="P41" i="4"/>
  <c r="P65" i="4" s="1"/>
  <c r="N41" i="4"/>
  <c r="J41" i="4"/>
  <c r="F41" i="4"/>
  <c r="F65" i="4" s="1"/>
  <c r="E41" i="4"/>
  <c r="E65" i="4" s="1"/>
  <c r="D41" i="4"/>
  <c r="R38" i="4"/>
  <c r="R29" i="4"/>
  <c r="R14" i="4"/>
  <c r="R13" i="4"/>
  <c r="C36" i="1"/>
  <c r="C35" i="1"/>
  <c r="A31" i="1"/>
  <c r="A30" i="1"/>
  <c r="A29" i="1"/>
  <c r="A28" i="1"/>
  <c r="A27" i="1"/>
  <c r="A26" i="1"/>
  <c r="A25" i="1"/>
  <c r="A18" i="1"/>
  <c r="A17" i="1"/>
  <c r="A16" i="1"/>
  <c r="A15" i="1"/>
  <c r="K173" i="2"/>
  <c r="K174" i="2"/>
  <c r="K172" i="2"/>
  <c r="I173" i="2"/>
  <c r="I174" i="2"/>
  <c r="I172" i="2"/>
  <c r="G173" i="2"/>
  <c r="G174" i="2"/>
  <c r="G172" i="2"/>
  <c r="K164" i="2"/>
  <c r="I164" i="2"/>
  <c r="M166" i="2"/>
  <c r="G164" i="2"/>
  <c r="K157" i="2"/>
  <c r="K158" i="2"/>
  <c r="K156" i="2"/>
  <c r="I157" i="2"/>
  <c r="I158" i="2"/>
  <c r="I156" i="2"/>
  <c r="G157" i="2"/>
  <c r="G158" i="2"/>
  <c r="G156" i="2"/>
  <c r="K148" i="2"/>
  <c r="K149" i="2"/>
  <c r="K151" i="2" s="1"/>
  <c r="I28" i="1" s="1"/>
  <c r="K150" i="2"/>
  <c r="K147" i="2"/>
  <c r="I148" i="2"/>
  <c r="I149" i="2"/>
  <c r="I151" i="2" s="1"/>
  <c r="I150" i="2"/>
  <c r="I147" i="2"/>
  <c r="G148" i="2"/>
  <c r="G149" i="2"/>
  <c r="G150" i="2"/>
  <c r="G147" i="2"/>
  <c r="K140" i="2"/>
  <c r="I140" i="2"/>
  <c r="I142" i="2" s="1"/>
  <c r="K134" i="2"/>
  <c r="K133" i="2"/>
  <c r="K135" i="2"/>
  <c r="I134" i="2"/>
  <c r="I133" i="2"/>
  <c r="G134" i="2"/>
  <c r="G133" i="2"/>
  <c r="K48" i="2"/>
  <c r="K49" i="2"/>
  <c r="K56" i="2"/>
  <c r="K47" i="2"/>
  <c r="I48" i="2"/>
  <c r="I49" i="2"/>
  <c r="I47" i="2"/>
  <c r="G48" i="2"/>
  <c r="D35" i="1" s="1"/>
  <c r="F35" i="1" s="1"/>
  <c r="G49" i="2"/>
  <c r="G56" i="2"/>
  <c r="G47" i="2"/>
  <c r="K34" i="2"/>
  <c r="K39" i="2"/>
  <c r="I34" i="2"/>
  <c r="I39" i="2"/>
  <c r="G34" i="2"/>
  <c r="G39" i="2"/>
  <c r="K25" i="2"/>
  <c r="I25" i="2"/>
  <c r="G25" i="2"/>
  <c r="A6" i="1"/>
  <c r="A6" i="4" s="1"/>
  <c r="K128" i="2"/>
  <c r="I128" i="2"/>
  <c r="J128" i="2"/>
  <c r="G128" i="2"/>
  <c r="H128" i="2"/>
  <c r="K175" i="2"/>
  <c r="I31" i="1" s="1"/>
  <c r="G167" i="2"/>
  <c r="I159" i="2"/>
  <c r="I135" i="2"/>
  <c r="L57" i="2"/>
  <c r="L40" i="2"/>
  <c r="L26" i="2"/>
  <c r="A4" i="1"/>
  <c r="K12" i="2"/>
  <c r="A3" i="1"/>
  <c r="A3" i="4" s="1"/>
  <c r="A2" i="1"/>
  <c r="A17" i="3"/>
  <c r="K161" i="2"/>
  <c r="K130" i="2"/>
  <c r="B13" i="3"/>
  <c r="C13" i="3"/>
  <c r="B29" i="3"/>
  <c r="B45" i="3"/>
  <c r="B17" i="3"/>
  <c r="B33" i="3"/>
  <c r="B36" i="3"/>
  <c r="B49" i="3"/>
  <c r="C49" i="3" s="1"/>
  <c r="D49" i="3" s="1"/>
  <c r="E49" i="3" s="1"/>
  <c r="F49" i="3" s="1"/>
  <c r="M127" i="2"/>
  <c r="M125" i="2"/>
  <c r="M126" i="2"/>
  <c r="A1" i="1"/>
  <c r="A1" i="4" s="1"/>
  <c r="L183" i="2"/>
  <c r="J183" i="2"/>
  <c r="I12" i="2"/>
  <c r="I183" i="2" s="1"/>
  <c r="H183" i="2"/>
  <c r="K182" i="2"/>
  <c r="I182" i="2"/>
  <c r="G182" i="2"/>
  <c r="H40" i="2"/>
  <c r="J40" i="2"/>
  <c r="A5" i="1"/>
  <c r="A2" i="3" s="1"/>
  <c r="M158" i="2"/>
  <c r="L128" i="2"/>
  <c r="L135" i="2"/>
  <c r="J135" i="2"/>
  <c r="H135" i="2"/>
  <c r="E26" i="1" s="1"/>
  <c r="M164" i="2"/>
  <c r="M147" i="2"/>
  <c r="M148" i="2"/>
  <c r="M150" i="2"/>
  <c r="M134" i="2"/>
  <c r="M172" i="2"/>
  <c r="J26" i="2"/>
  <c r="J57" i="2"/>
  <c r="H26" i="2"/>
  <c r="H57" i="2"/>
  <c r="L151" i="2"/>
  <c r="L159" i="2"/>
  <c r="L167" i="2"/>
  <c r="L175" i="2"/>
  <c r="J151" i="2"/>
  <c r="J159" i="2"/>
  <c r="H29" i="1" s="1"/>
  <c r="J167" i="2"/>
  <c r="J175" i="2"/>
  <c r="H151" i="2"/>
  <c r="H178" i="2" s="1"/>
  <c r="H159" i="2"/>
  <c r="E29" i="1" s="1"/>
  <c r="H167" i="2"/>
  <c r="H175" i="2"/>
  <c r="E25" i="1"/>
  <c r="R1" i="4"/>
  <c r="N1" i="3"/>
  <c r="M1" i="2"/>
  <c r="I1" i="1"/>
  <c r="N49" i="3"/>
  <c r="N17" i="3"/>
  <c r="L138" i="2"/>
  <c r="J138" i="2"/>
  <c r="K137" i="2"/>
  <c r="I137" i="2"/>
  <c r="H138" i="2"/>
  <c r="G137" i="2"/>
  <c r="K169" i="2"/>
  <c r="K153" i="2"/>
  <c r="K144" i="2"/>
  <c r="K123" i="2"/>
  <c r="K44" i="2"/>
  <c r="K29" i="2"/>
  <c r="I123" i="2"/>
  <c r="A49" i="3"/>
  <c r="B56" i="3"/>
  <c r="A41" i="3"/>
  <c r="N48" i="3"/>
  <c r="N50" i="3" s="1"/>
  <c r="N44" i="3"/>
  <c r="N46" i="3" s="1"/>
  <c r="J170" i="2"/>
  <c r="J162" i="2"/>
  <c r="J154" i="2"/>
  <c r="J145" i="2"/>
  <c r="J131" i="2"/>
  <c r="J124" i="2"/>
  <c r="J45" i="2"/>
  <c r="J30" i="2"/>
  <c r="I169" i="2"/>
  <c r="I161" i="2"/>
  <c r="I153" i="2"/>
  <c r="I144" i="2"/>
  <c r="I130" i="2"/>
  <c r="I44" i="2"/>
  <c r="I29" i="2"/>
  <c r="G169" i="2"/>
  <c r="G161" i="2"/>
  <c r="G153" i="2"/>
  <c r="G144" i="2"/>
  <c r="G130" i="2"/>
  <c r="G123" i="2"/>
  <c r="G44" i="2"/>
  <c r="G29" i="2"/>
  <c r="A4" i="4"/>
  <c r="L170" i="2"/>
  <c r="L162" i="2"/>
  <c r="L154" i="2"/>
  <c r="L145" i="2"/>
  <c r="L131" i="2"/>
  <c r="L124" i="2"/>
  <c r="L45" i="2"/>
  <c r="H170" i="2"/>
  <c r="H162" i="2"/>
  <c r="H154" i="2"/>
  <c r="H145" i="2"/>
  <c r="H131" i="2"/>
  <c r="H124" i="2"/>
  <c r="H45" i="2"/>
  <c r="L30" i="2"/>
  <c r="H30" i="2"/>
  <c r="N32" i="3"/>
  <c r="N34" i="3" s="1"/>
  <c r="N16" i="3"/>
  <c r="N18" i="3" s="1"/>
  <c r="N28" i="3"/>
  <c r="N30" i="3" s="1"/>
  <c r="N12" i="3"/>
  <c r="N14" i="3" s="1"/>
  <c r="A1" i="3"/>
  <c r="D26" i="2"/>
  <c r="K167" i="2"/>
  <c r="I30" i="1" s="1"/>
  <c r="I25" i="1"/>
  <c r="H26" i="1"/>
  <c r="H28" i="1"/>
  <c r="G27" i="1"/>
  <c r="E28" i="1"/>
  <c r="G30" i="1"/>
  <c r="E30" i="1"/>
  <c r="E27" i="1"/>
  <c r="E18" i="1"/>
  <c r="G36" i="1"/>
  <c r="E36" i="1"/>
  <c r="G25" i="1"/>
  <c r="E22" i="1"/>
  <c r="L178" i="2"/>
  <c r="E23" i="1"/>
  <c r="M128" i="2"/>
  <c r="M84" i="2"/>
  <c r="M103" i="2"/>
  <c r="M102" i="2"/>
  <c r="K121" i="2"/>
  <c r="I23" i="1" s="1"/>
  <c r="M111" i="2"/>
  <c r="M115" i="2"/>
  <c r="E31" i="1"/>
  <c r="M55" i="2"/>
  <c r="I26" i="1"/>
  <c r="R40" i="4"/>
  <c r="R42" i="4" s="1"/>
  <c r="M34" i="2"/>
  <c r="M83" i="2"/>
  <c r="E22" i="6" s="1"/>
  <c r="D22" i="6" s="1"/>
  <c r="M53" i="2"/>
  <c r="M51" i="2"/>
  <c r="M39" i="2"/>
  <c r="M70" i="2"/>
  <c r="E9" i="6"/>
  <c r="E21" i="1"/>
  <c r="E24" i="1"/>
  <c r="E17" i="1"/>
  <c r="J186" i="2"/>
  <c r="L186" i="2"/>
  <c r="H60" i="2"/>
  <c r="I67" i="2"/>
  <c r="A33" i="3"/>
  <c r="L60" i="2"/>
  <c r="E16" i="1"/>
  <c r="A3" i="3"/>
  <c r="A5" i="4"/>
  <c r="A25" i="3"/>
  <c r="I45" i="2"/>
  <c r="M25" i="2"/>
  <c r="E52" i="6" s="1"/>
  <c r="D52" i="6" s="1"/>
  <c r="J60" i="2"/>
  <c r="H186" i="2"/>
  <c r="M186" i="2" s="1"/>
  <c r="K183" i="2"/>
  <c r="K45" i="2"/>
  <c r="K154" i="2"/>
  <c r="K109" i="2"/>
  <c r="I98" i="2"/>
  <c r="I30" i="2"/>
  <c r="I138" i="2"/>
  <c r="I16" i="1"/>
  <c r="M140" i="2"/>
  <c r="M142" i="2"/>
  <c r="K142" i="2"/>
  <c r="O41" i="4"/>
  <c r="O65" i="4" s="1"/>
  <c r="H41" i="4"/>
  <c r="H65" i="4" s="1"/>
  <c r="D27" i="1"/>
  <c r="F27" i="1" s="1"/>
  <c r="D36" i="1"/>
  <c r="F36" i="1" s="1"/>
  <c r="H36" i="1"/>
  <c r="H27" i="1"/>
  <c r="K98" i="2"/>
  <c r="L11" i="2"/>
  <c r="L153" i="2"/>
  <c r="K124" i="2"/>
  <c r="K162" i="2"/>
  <c r="G13" i="1"/>
  <c r="A20" i="3"/>
  <c r="A52" i="3"/>
  <c r="A36" i="3"/>
  <c r="A13" i="3"/>
  <c r="E41" i="6"/>
  <c r="D41" i="6" s="1"/>
  <c r="M79" i="2"/>
  <c r="E18" i="6" s="1"/>
  <c r="D18" i="6"/>
  <c r="M75" i="2"/>
  <c r="E14" i="6"/>
  <c r="D14" i="6" s="1"/>
  <c r="M71" i="2"/>
  <c r="E10" i="6" s="1"/>
  <c r="D10" i="6" s="1"/>
  <c r="K131" i="2"/>
  <c r="K170" i="2"/>
  <c r="M49" i="2"/>
  <c r="H13" i="1"/>
  <c r="A29" i="3"/>
  <c r="M48" i="2"/>
  <c r="J35" i="1" s="1"/>
  <c r="M60" i="3" s="1"/>
  <c r="M78" i="2"/>
  <c r="E17" i="6" s="1"/>
  <c r="D17" i="6" s="1"/>
  <c r="M74" i="2"/>
  <c r="E13" i="6"/>
  <c r="D13" i="6" s="1"/>
  <c r="I109" i="2"/>
  <c r="K67" i="2"/>
  <c r="J11" i="2"/>
  <c r="J161" i="2"/>
  <c r="K30" i="2"/>
  <c r="K145" i="2"/>
  <c r="I124" i="2"/>
  <c r="K138" i="2"/>
  <c r="G12" i="2"/>
  <c r="G183" i="2"/>
  <c r="I13" i="1"/>
  <c r="A45" i="3"/>
  <c r="M54" i="2"/>
  <c r="M24" i="2"/>
  <c r="E51" i="6" s="1"/>
  <c r="D51" i="6" s="1"/>
  <c r="E20" i="6"/>
  <c r="D20" i="6" s="1"/>
  <c r="D16" i="6"/>
  <c r="H35" i="1"/>
  <c r="I192" i="2"/>
  <c r="I35" i="1"/>
  <c r="K192" i="2"/>
  <c r="G35" i="1"/>
  <c r="G192" i="2"/>
  <c r="C45" i="3"/>
  <c r="B52" i="3"/>
  <c r="C33" i="3"/>
  <c r="C29" i="3"/>
  <c r="C17" i="3"/>
  <c r="C20" i="3" s="1"/>
  <c r="B20" i="3"/>
  <c r="B58" i="3"/>
  <c r="E32" i="1"/>
  <c r="E34" i="1" s="1"/>
  <c r="E38" i="1" s="1"/>
  <c r="E32" i="6"/>
  <c r="D32" i="6"/>
  <c r="E23" i="6"/>
  <c r="D23" i="6"/>
  <c r="E24" i="6"/>
  <c r="D24" i="6"/>
  <c r="E21" i="6"/>
  <c r="D21" i="6"/>
  <c r="E68" i="6"/>
  <c r="A2" i="4"/>
  <c r="I131" i="2"/>
  <c r="I145" i="2"/>
  <c r="I154" i="2"/>
  <c r="I162" i="2"/>
  <c r="I170" i="2"/>
  <c r="A9" i="3"/>
  <c r="D29" i="3"/>
  <c r="E29" i="3" s="1"/>
  <c r="F65" i="6"/>
  <c r="F66" i="6"/>
  <c r="F71" i="6"/>
  <c r="M95" i="2"/>
  <c r="J21" i="1" s="1"/>
  <c r="E19" i="1"/>
  <c r="J29" i="2"/>
  <c r="L123" i="2"/>
  <c r="L44" i="2"/>
  <c r="J130" i="2"/>
  <c r="J169" i="2"/>
  <c r="L29" i="2"/>
  <c r="L161" i="2"/>
  <c r="L182" i="2"/>
  <c r="L144" i="2"/>
  <c r="J182" i="2"/>
  <c r="H11" i="2"/>
  <c r="H137" i="2"/>
  <c r="J27" i="1"/>
  <c r="I27" i="1"/>
  <c r="I36" i="1"/>
  <c r="K198" i="2"/>
  <c r="J36" i="1"/>
  <c r="G67" i="2"/>
  <c r="G170" i="2"/>
  <c r="G154" i="2"/>
  <c r="G131" i="2"/>
  <c r="G45" i="2"/>
  <c r="G98" i="2"/>
  <c r="G138" i="2"/>
  <c r="G162" i="2"/>
  <c r="G145" i="2"/>
  <c r="G124" i="2"/>
  <c r="G30" i="2"/>
  <c r="G109" i="2"/>
  <c r="M192" i="2"/>
  <c r="N60" i="3"/>
  <c r="J137" i="2"/>
  <c r="J153" i="2"/>
  <c r="J144" i="2"/>
  <c r="J123" i="2"/>
  <c r="J44" i="2"/>
  <c r="L137" i="2"/>
  <c r="L169" i="2"/>
  <c r="L130" i="2"/>
  <c r="C106" i="2"/>
  <c r="K101" i="2"/>
  <c r="K106" i="2" s="1"/>
  <c r="I101" i="2"/>
  <c r="I106" i="2" s="1"/>
  <c r="H22" i="1" s="1"/>
  <c r="G101" i="2"/>
  <c r="G106" i="2" s="1"/>
  <c r="D22" i="1" s="1"/>
  <c r="F22" i="1" s="1"/>
  <c r="D45" i="3"/>
  <c r="C52" i="3"/>
  <c r="D33" i="3"/>
  <c r="H130" i="2"/>
  <c r="H29" i="2"/>
  <c r="E70" i="6"/>
  <c r="H44" i="2"/>
  <c r="H153" i="2"/>
  <c r="H182" i="2"/>
  <c r="H108" i="2"/>
  <c r="H161" i="2"/>
  <c r="H66" i="2"/>
  <c r="H123" i="2"/>
  <c r="H169" i="2"/>
  <c r="H97" i="2"/>
  <c r="H144" i="2"/>
  <c r="I22" i="1"/>
  <c r="K33" i="2"/>
  <c r="K40" i="2"/>
  <c r="I17" i="1" s="1"/>
  <c r="I33" i="2"/>
  <c r="I40" i="2"/>
  <c r="H17" i="1" s="1"/>
  <c r="G33" i="2"/>
  <c r="C40" i="2"/>
  <c r="E45" i="3"/>
  <c r="D52" i="3"/>
  <c r="F29" i="3"/>
  <c r="G22" i="1"/>
  <c r="G40" i="2"/>
  <c r="M33" i="2"/>
  <c r="M40" i="2"/>
  <c r="J17" i="1" s="1"/>
  <c r="F45" i="3"/>
  <c r="E52" i="3"/>
  <c r="G29" i="3"/>
  <c r="E53" i="6"/>
  <c r="D53" i="6" s="1"/>
  <c r="G45" i="3"/>
  <c r="H29" i="3"/>
  <c r="H45" i="3"/>
  <c r="I45" i="3"/>
  <c r="J45" i="3" s="1"/>
  <c r="K45" i="3" s="1"/>
  <c r="L45" i="3" s="1"/>
  <c r="M45" i="3" s="1"/>
  <c r="N35" i="3"/>
  <c r="J25" i="1" l="1"/>
  <c r="C58" i="3"/>
  <c r="C36" i="3"/>
  <c r="G17" i="1"/>
  <c r="D17" i="1"/>
  <c r="F17" i="1" s="1"/>
  <c r="I29" i="3"/>
  <c r="E33" i="3"/>
  <c r="D36" i="3"/>
  <c r="D13" i="3"/>
  <c r="C56" i="3"/>
  <c r="M101" i="2"/>
  <c r="M106" i="2" s="1"/>
  <c r="D9" i="6"/>
  <c r="G49" i="3"/>
  <c r="F52" i="3"/>
  <c r="N33" i="3"/>
  <c r="D25" i="1"/>
  <c r="H25" i="1"/>
  <c r="I198" i="2"/>
  <c r="M47" i="2"/>
  <c r="I57" i="2"/>
  <c r="M113" i="2"/>
  <c r="M121" i="2" s="1"/>
  <c r="I121" i="2"/>
  <c r="H23" i="1" s="1"/>
  <c r="I24" i="1"/>
  <c r="G18" i="1"/>
  <c r="G60" i="2"/>
  <c r="D18" i="1"/>
  <c r="F18" i="1" s="1"/>
  <c r="M56" i="2"/>
  <c r="K57" i="2"/>
  <c r="R39" i="4"/>
  <c r="M15" i="2"/>
  <c r="G26" i="2"/>
  <c r="M41" i="4"/>
  <c r="M65" i="4" s="1"/>
  <c r="M63" i="4"/>
  <c r="O42" i="4"/>
  <c r="O66" i="4" s="1"/>
  <c r="O64" i="4"/>
  <c r="G42" i="4"/>
  <c r="G66" i="4" s="1"/>
  <c r="G64" i="4"/>
  <c r="D17" i="3"/>
  <c r="J178" i="2"/>
  <c r="N19" i="3"/>
  <c r="M21" i="2"/>
  <c r="E48" i="6" s="1"/>
  <c r="D48" i="6" s="1"/>
  <c r="D42" i="4"/>
  <c r="D66" i="4" s="1"/>
  <c r="D64" i="4"/>
  <c r="J42" i="4"/>
  <c r="J66" i="4" s="1"/>
  <c r="J64" i="4"/>
  <c r="G151" i="2"/>
  <c r="M149" i="2"/>
  <c r="M151" i="2" s="1"/>
  <c r="G159" i="2"/>
  <c r="M157" i="2"/>
  <c r="K159" i="2"/>
  <c r="M156" i="2"/>
  <c r="M159" i="2" s="1"/>
  <c r="J29" i="1" s="1"/>
  <c r="G175" i="2"/>
  <c r="M174" i="2"/>
  <c r="I175" i="2"/>
  <c r="H31" i="1" s="1"/>
  <c r="M173" i="2"/>
  <c r="M175" i="2" s="1"/>
  <c r="J31" i="1" s="1"/>
  <c r="I95" i="2"/>
  <c r="H21" i="1" s="1"/>
  <c r="H24" i="1" s="1"/>
  <c r="M165" i="2"/>
  <c r="M167" i="2" s="1"/>
  <c r="J30" i="1" s="1"/>
  <c r="I167" i="2"/>
  <c r="M22" i="2"/>
  <c r="E49" i="6" s="1"/>
  <c r="D49" i="6" s="1"/>
  <c r="K63" i="4"/>
  <c r="K41" i="4"/>
  <c r="K65" i="4" s="1"/>
  <c r="G63" i="4"/>
  <c r="G41" i="4"/>
  <c r="G65" i="4" s="1"/>
  <c r="Q64" i="4"/>
  <c r="M64" i="4"/>
  <c r="M42" i="4"/>
  <c r="M66" i="4" s="1"/>
  <c r="I64" i="4"/>
  <c r="E64" i="4"/>
  <c r="E42" i="4"/>
  <c r="E66" i="4" s="1"/>
  <c r="G135" i="2"/>
  <c r="M133" i="2"/>
  <c r="M135" i="2" s="1"/>
  <c r="G121" i="2"/>
  <c r="G95" i="2"/>
  <c r="K66" i="4"/>
  <c r="R58" i="4"/>
  <c r="R60" i="4" s="1"/>
  <c r="R66" i="4" s="1"/>
  <c r="L41" i="4"/>
  <c r="L65" i="4" s="1"/>
  <c r="Q42" i="4"/>
  <c r="Q66" i="4" s="1"/>
  <c r="N42" i="4"/>
  <c r="N66" i="4" s="1"/>
  <c r="I42" i="4"/>
  <c r="I66" i="4" s="1"/>
  <c r="F42" i="4"/>
  <c r="F66" i="4" s="1"/>
  <c r="R63" i="4" l="1"/>
  <c r="R41" i="4"/>
  <c r="R65" i="4" s="1"/>
  <c r="E37" i="6"/>
  <c r="J23" i="1"/>
  <c r="D29" i="1"/>
  <c r="F29" i="1" s="1"/>
  <c r="G29" i="1"/>
  <c r="J22" i="1"/>
  <c r="E33" i="6"/>
  <c r="J26" i="1"/>
  <c r="M198" i="2"/>
  <c r="J28" i="1"/>
  <c r="M178" i="2"/>
  <c r="G26" i="1"/>
  <c r="G198" i="2"/>
  <c r="F198" i="2" s="1"/>
  <c r="D26" i="1"/>
  <c r="F26" i="1" s="1"/>
  <c r="D30" i="1"/>
  <c r="F30" i="1" s="1"/>
  <c r="H30" i="1"/>
  <c r="H32" i="1" s="1"/>
  <c r="H34" i="1" s="1"/>
  <c r="H38" i="1" s="1"/>
  <c r="I29" i="1"/>
  <c r="I32" i="1" s="1"/>
  <c r="I34" i="1" s="1"/>
  <c r="I38" i="1" s="1"/>
  <c r="K178" i="2"/>
  <c r="D28" i="1"/>
  <c r="F28" i="1" s="1"/>
  <c r="G178" i="2"/>
  <c r="G189" i="2" s="1"/>
  <c r="G28" i="1"/>
  <c r="K60" i="2"/>
  <c r="I18" i="1"/>
  <c r="I19" i="1" s="1"/>
  <c r="H18" i="1"/>
  <c r="H19" i="1" s="1"/>
  <c r="I60" i="2"/>
  <c r="H49" i="3"/>
  <c r="G52" i="3"/>
  <c r="F33" i="3"/>
  <c r="E36" i="3"/>
  <c r="E64" i="6"/>
  <c r="G23" i="1"/>
  <c r="D23" i="1"/>
  <c r="F23" i="1" s="1"/>
  <c r="D31" i="1"/>
  <c r="F31" i="1" s="1"/>
  <c r="G31" i="1"/>
  <c r="E42" i="6"/>
  <c r="M26" i="2"/>
  <c r="J16" i="1" s="1"/>
  <c r="I178" i="2"/>
  <c r="E13" i="3"/>
  <c r="D56" i="3"/>
  <c r="G21" i="1"/>
  <c r="D21" i="1"/>
  <c r="R64" i="4"/>
  <c r="E17" i="3"/>
  <c r="D20" i="3"/>
  <c r="D16" i="1"/>
  <c r="G16" i="1"/>
  <c r="G19" i="1" s="1"/>
  <c r="M57" i="2"/>
  <c r="D32" i="1"/>
  <c r="F25" i="1"/>
  <c r="D58" i="3"/>
  <c r="J29" i="3"/>
  <c r="J32" i="1"/>
  <c r="K29" i="3" l="1"/>
  <c r="D64" i="6"/>
  <c r="G200" i="2"/>
  <c r="G195" i="2"/>
  <c r="G32" i="1"/>
  <c r="G34" i="1" s="1"/>
  <c r="G38" i="1" s="1"/>
  <c r="D37" i="6"/>
  <c r="F17" i="3"/>
  <c r="E20" i="3"/>
  <c r="D42" i="6"/>
  <c r="D55" i="6" s="1"/>
  <c r="E55" i="6"/>
  <c r="F13" i="3"/>
  <c r="E56" i="3"/>
  <c r="N58" i="3"/>
  <c r="F32" i="1"/>
  <c r="F16" i="1"/>
  <c r="F19" i="1" s="1"/>
  <c r="D19" i="1"/>
  <c r="F21" i="1"/>
  <c r="F24" i="1" s="1"/>
  <c r="D24" i="1"/>
  <c r="D34" i="1" s="1"/>
  <c r="D38" i="1" s="1"/>
  <c r="I189" i="2"/>
  <c r="I49" i="3"/>
  <c r="H52" i="3"/>
  <c r="M189" i="2"/>
  <c r="L198" i="2" s="1"/>
  <c r="D33" i="6"/>
  <c r="D35" i="6" s="1"/>
  <c r="E35" i="6"/>
  <c r="E38" i="6" s="1"/>
  <c r="M60" i="2"/>
  <c r="J18" i="1"/>
  <c r="E57" i="6"/>
  <c r="E58" i="3"/>
  <c r="G24" i="1"/>
  <c r="J19" i="1"/>
  <c r="F36" i="3"/>
  <c r="G33" i="3"/>
  <c r="F58" i="3"/>
  <c r="K189" i="2"/>
  <c r="J24" i="1"/>
  <c r="J34" i="1" s="1"/>
  <c r="J38" i="1" s="1"/>
  <c r="G13" i="3" l="1"/>
  <c r="F56" i="3"/>
  <c r="F20" i="3"/>
  <c r="G17" i="3"/>
  <c r="G58" i="3" s="1"/>
  <c r="N13" i="3"/>
  <c r="F34" i="1"/>
  <c r="F38" i="1" s="1"/>
  <c r="N56" i="3" s="1"/>
  <c r="N62" i="3" s="1"/>
  <c r="G36" i="3"/>
  <c r="H33" i="3"/>
  <c r="E61" i="6"/>
  <c r="E63" i="6" s="1"/>
  <c r="K195" i="2"/>
  <c r="N45" i="3" s="1"/>
  <c r="K200" i="2"/>
  <c r="J198" i="2"/>
  <c r="E62" i="6"/>
  <c r="E58" i="6"/>
  <c r="D57" i="6"/>
  <c r="I195" i="2"/>
  <c r="N29" i="3" s="1"/>
  <c r="I200" i="2"/>
  <c r="M200" i="2" s="1"/>
  <c r="F200" i="2" s="1"/>
  <c r="H198" i="2"/>
  <c r="I52" i="3"/>
  <c r="J49" i="3"/>
  <c r="D61" i="6"/>
  <c r="D38" i="6"/>
  <c r="L29" i="3"/>
  <c r="K49" i="3" l="1"/>
  <c r="J52" i="3"/>
  <c r="M29" i="3"/>
  <c r="E71" i="6"/>
  <c r="E65" i="6"/>
  <c r="G20" i="3"/>
  <c r="H17" i="3"/>
  <c r="D62" i="6"/>
  <c r="D58" i="6"/>
  <c r="H36" i="3"/>
  <c r="H58" i="3"/>
  <c r="I33" i="3"/>
  <c r="D63" i="6"/>
  <c r="M195" i="2"/>
  <c r="H13" i="3"/>
  <c r="G56" i="3"/>
  <c r="D65" i="6" l="1"/>
  <c r="D66" i="6" s="1"/>
  <c r="E66" i="6"/>
  <c r="D59" i="6"/>
  <c r="I36" i="3"/>
  <c r="J33" i="3"/>
  <c r="I13" i="3"/>
  <c r="H56" i="3"/>
  <c r="H20" i="3"/>
  <c r="I17" i="3"/>
  <c r="E59" i="6"/>
  <c r="L49" i="3"/>
  <c r="K52" i="3"/>
  <c r="I20" i="3" l="1"/>
  <c r="J17" i="3"/>
  <c r="K33" i="3"/>
  <c r="J36" i="3"/>
  <c r="J13" i="3"/>
  <c r="I56" i="3"/>
  <c r="M49" i="3"/>
  <c r="M52" i="3" s="1"/>
  <c r="L52" i="3"/>
  <c r="I58" i="3"/>
  <c r="K17" i="3" l="1"/>
  <c r="J20" i="3"/>
  <c r="L33" i="3"/>
  <c r="K36" i="3"/>
  <c r="K58" i="3"/>
  <c r="K13" i="3"/>
  <c r="J56" i="3"/>
  <c r="J58" i="3"/>
  <c r="L36" i="3" l="1"/>
  <c r="M33" i="3"/>
  <c r="L13" i="3"/>
  <c r="K56" i="3"/>
  <c r="L17" i="3"/>
  <c r="K20" i="3"/>
  <c r="M13" i="3" l="1"/>
  <c r="M56" i="3" s="1"/>
  <c r="L56" i="3"/>
  <c r="M36" i="3"/>
  <c r="M58" i="3"/>
  <c r="M17" i="3"/>
  <c r="M20" i="3" s="1"/>
  <c r="L20" i="3"/>
  <c r="L58" i="3"/>
  <c r="M62" i="3" l="1"/>
</calcChain>
</file>

<file path=xl/sharedStrings.xml><?xml version="1.0" encoding="utf-8"?>
<sst xmlns="http://schemas.openxmlformats.org/spreadsheetml/2006/main" count="458" uniqueCount="253">
  <si>
    <t>BUDGET SUMMARY</t>
  </si>
  <si>
    <t>Current/Original</t>
  </si>
  <si>
    <t>Budget</t>
  </si>
  <si>
    <t>Changes</t>
  </si>
  <si>
    <t>Increase/Decrease</t>
  </si>
  <si>
    <t>Revised</t>
  </si>
  <si>
    <t>Position Title</t>
  </si>
  <si>
    <t>TOTAL</t>
  </si>
  <si>
    <t>Hourly</t>
  </si>
  <si>
    <t>Rate</t>
  </si>
  <si>
    <t>Total</t>
  </si>
  <si>
    <t>Hrs/Week</t>
  </si>
  <si>
    <t>Number/</t>
  </si>
  <si>
    <t>Weeks</t>
  </si>
  <si>
    <t>Months</t>
  </si>
  <si>
    <t>Percent</t>
  </si>
  <si>
    <t>Amount</t>
  </si>
  <si>
    <t>Miles/</t>
  </si>
  <si>
    <t>Week</t>
  </si>
  <si>
    <t>Rate/</t>
  </si>
  <si>
    <t>Description</t>
  </si>
  <si>
    <t>Cost Per</t>
  </si>
  <si>
    <t>Month</t>
  </si>
  <si>
    <t>of Months</t>
  </si>
  <si>
    <t>Unit Cost</t>
  </si>
  <si>
    <t># of</t>
  </si>
  <si>
    <t>Units</t>
  </si>
  <si>
    <t>Benefits</t>
  </si>
  <si>
    <t>Number</t>
  </si>
  <si>
    <t>Per Month</t>
  </si>
  <si>
    <t xml:space="preserve"># of </t>
  </si>
  <si>
    <t>Number of</t>
  </si>
  <si>
    <t>Trainees</t>
  </si>
  <si>
    <t>of Course</t>
  </si>
  <si>
    <t>Max # of</t>
  </si>
  <si>
    <t>hrs/weeks</t>
  </si>
  <si>
    <t>Hour</t>
  </si>
  <si>
    <t>JUL</t>
  </si>
  <si>
    <t>AUG</t>
  </si>
  <si>
    <t>SEP</t>
  </si>
  <si>
    <t>OCT</t>
  </si>
  <si>
    <t>NOV</t>
  </si>
  <si>
    <t>DEC</t>
  </si>
  <si>
    <t>JAN</t>
  </si>
  <si>
    <t>FEB</t>
  </si>
  <si>
    <t>MAR</t>
  </si>
  <si>
    <t>APR</t>
  </si>
  <si>
    <t>MAY</t>
  </si>
  <si>
    <t>JUN</t>
  </si>
  <si>
    <t>LESS:</t>
  </si>
  <si>
    <t>CUMULATIVE SCHEDULES</t>
  </si>
  <si>
    <t>MONTHLY</t>
  </si>
  <si>
    <t>PROGRAM SERVICES</t>
  </si>
  <si>
    <r>
      <t xml:space="preserve">MONTHLY  </t>
    </r>
    <r>
      <rPr>
        <b/>
        <u/>
        <sz val="12"/>
        <rFont val="Arial"/>
        <family val="2"/>
      </rPr>
      <t>EXPENDITURE SCHEDULE (BY MONTH AND CUMULATIVE</t>
    </r>
    <r>
      <rPr>
        <b/>
        <sz val="12"/>
        <rFont val="Arial"/>
        <family val="2"/>
      </rPr>
      <t>)</t>
    </r>
  </si>
  <si>
    <t>Supportive Services</t>
  </si>
  <si>
    <t xml:space="preserve"> </t>
  </si>
  <si>
    <t xml:space="preserve">Total </t>
  </si>
  <si>
    <t>Wages</t>
  </si>
  <si>
    <t>FICA</t>
  </si>
  <si>
    <t>Worker's Comp</t>
  </si>
  <si>
    <t>Mile</t>
  </si>
  <si>
    <t>IN SCHOOL</t>
  </si>
  <si>
    <t>OUT OF SCHOOL</t>
  </si>
  <si>
    <t>Staff Allocation of Hours by Program</t>
  </si>
  <si>
    <t>NAME OF PROGRAM</t>
  </si>
  <si>
    <t>Work Keys Testing</t>
  </si>
  <si>
    <t>Test</t>
  </si>
  <si>
    <r>
      <t xml:space="preserve">MONTHLY  </t>
    </r>
    <r>
      <rPr>
        <b/>
        <u/>
        <sz val="12"/>
        <rFont val="Arial"/>
        <family val="2"/>
      </rPr>
      <t>EXPENDITURE SCHEDULE (BY MONTH AND CUMULATIVE</t>
    </r>
    <r>
      <rPr>
        <b/>
        <sz val="12"/>
        <rFont val="Arial"/>
        <family val="2"/>
      </rPr>
      <t xml:space="preserve">) </t>
    </r>
  </si>
  <si>
    <t>ITA OBLIGATIONS</t>
  </si>
  <si>
    <t>Change</t>
  </si>
  <si>
    <t>EXHIBIT B</t>
  </si>
  <si>
    <r>
      <t xml:space="preserve">Agency Name: </t>
    </r>
    <r>
      <rPr>
        <sz val="10"/>
        <rFont val="Arial"/>
        <family val="2"/>
      </rPr>
      <t xml:space="preserve"> ENTER YOUR AGENCY NAME HERE</t>
    </r>
  </si>
  <si>
    <r>
      <t xml:space="preserve">Contract #:  </t>
    </r>
    <r>
      <rPr>
        <sz val="10"/>
        <rFont val="Arial"/>
        <family val="2"/>
      </rPr>
      <t xml:space="preserve"> ENTER CONTRACT NUMBER HERE</t>
    </r>
  </si>
  <si>
    <t>3. TOTAL CONTRACT BUDGET</t>
  </si>
  <si>
    <t>Instruc Hrs</t>
  </si>
  <si>
    <t>Lease Cost</t>
  </si>
  <si>
    <t>Books / Fees</t>
  </si>
  <si>
    <t>Prior Year</t>
  </si>
  <si>
    <t>Current Year</t>
  </si>
  <si>
    <t>TOTAL CONTRACT</t>
  </si>
  <si>
    <t>REIMBURSABLE CONTRACT AMOUNT BY FUND SOURCE</t>
  </si>
  <si>
    <t>TOTAL CONTRACT BUDGET BY FUND SOURCE</t>
  </si>
  <si>
    <t>NON-REIMBURSABLE CONTRACT AMOUNT BY FUND SOURCE</t>
  </si>
  <si>
    <t>SUBTOTAL</t>
  </si>
  <si>
    <t>PERCENT TRAINING</t>
  </si>
  <si>
    <t>PERCENT STAFF / OVERHEAD</t>
  </si>
  <si>
    <t>Annual</t>
  </si>
  <si>
    <t>W/C Annual</t>
  </si>
  <si>
    <t>Worksheet:</t>
  </si>
  <si>
    <t>Totals calculate at the bottom of the spreadsheet to ultimately balance to the contract amount.</t>
  </si>
  <si>
    <t xml:space="preserve"> Hourly Rate, Total Hours/Week, Number of Weeks, Miles per Week, Unit Cost/Month, Annual Amount, etc.</t>
  </si>
  <si>
    <t>Current / Original</t>
  </si>
  <si>
    <t xml:space="preserve">LINE ITEM ALLOCATION PERCENTAGES - </t>
  </si>
  <si>
    <t>The remaining line items are also linked to the Budget sheet and will automatically pull.</t>
  </si>
  <si>
    <t>Color Key</t>
  </si>
  <si>
    <t xml:space="preserve">    Fund Source #1</t>
  </si>
  <si>
    <t xml:space="preserve">    Fund Source #2</t>
  </si>
  <si>
    <t xml:space="preserve">    Fund Source #3</t>
  </si>
  <si>
    <t xml:space="preserve">    Training fields used in percentage calculation</t>
  </si>
  <si>
    <r>
      <t xml:space="preserve">Funding Source:   </t>
    </r>
    <r>
      <rPr>
        <sz val="10"/>
        <rFont val="Arial"/>
        <family val="2"/>
      </rPr>
      <t>ENTER FUND SOURCE HERE</t>
    </r>
  </si>
  <si>
    <r>
      <t xml:space="preserve">Funding Source:  </t>
    </r>
    <r>
      <rPr>
        <sz val="10"/>
        <rFont val="Arial"/>
        <family val="2"/>
      </rPr>
      <t xml:space="preserve"> ENTER FUND SOURCE HERE</t>
    </r>
  </si>
  <si>
    <t>TOTAL NON-REIMBURSABLES</t>
  </si>
  <si>
    <t xml:space="preserve">Data entry may begin with entering the ALLOCATED PERCENTAGES for each fund source for each line-item expense category.  The columns "B" through "F" </t>
  </si>
  <si>
    <t>should be completed next - the columns headings include</t>
  </si>
  <si>
    <t>The worksheet is protected, but not password protected; protection can be disabled to allow for template modifications.</t>
  </si>
  <si>
    <r>
      <t xml:space="preserve">The </t>
    </r>
    <r>
      <rPr>
        <b/>
        <sz val="10"/>
        <rFont val="Arial"/>
        <family val="2"/>
      </rPr>
      <t xml:space="preserve">Cumulative Schedules </t>
    </r>
    <r>
      <rPr>
        <sz val="10"/>
        <rFont val="Arial"/>
        <family val="2"/>
      </rPr>
      <t>sheet</t>
    </r>
    <r>
      <rPr>
        <b/>
        <sz val="10"/>
        <rFont val="Arial"/>
        <family val="2"/>
      </rPr>
      <t xml:space="preserve"> </t>
    </r>
    <r>
      <rPr>
        <sz val="10"/>
        <rFont val="Arial"/>
        <family val="2"/>
      </rPr>
      <t xml:space="preserve">also pulls agency name, fund sources, and contract number.  The </t>
    </r>
    <r>
      <rPr>
        <i/>
        <sz val="10"/>
        <rFont val="Arial"/>
        <family val="2"/>
      </rPr>
      <t>TOTAL</t>
    </r>
    <r>
      <rPr>
        <sz val="10"/>
        <rFont val="Arial"/>
        <family val="2"/>
      </rPr>
      <t xml:space="preserve"> reimbursable and ITA amounts by fund source</t>
    </r>
  </si>
  <si>
    <t>will also pull from the Budget sheet for a checks and balance.  The planned expenditures can be entered by month.</t>
  </si>
  <si>
    <t>The June month-ending totals and the Totals [column N] should all equal when data entry is complete; the objective is to provided a checks and balance.</t>
  </si>
  <si>
    <r>
      <t xml:space="preserve">Addendum #:  </t>
    </r>
    <r>
      <rPr>
        <sz val="10"/>
        <rFont val="Arial"/>
        <family val="2"/>
      </rPr>
      <t xml:space="preserve"> ENTER ADDENDUM NUMBER HERE</t>
    </r>
  </si>
  <si>
    <t>OTHER</t>
  </si>
  <si>
    <t xml:space="preserve">NOTE:  </t>
  </si>
  <si>
    <t>In cells A1 - A6</t>
  </si>
  <si>
    <r>
      <rPr>
        <b/>
        <sz val="12"/>
        <rFont val="Arial"/>
        <family val="2"/>
      </rPr>
      <t>No data entry</t>
    </r>
    <r>
      <rPr>
        <sz val="10"/>
        <rFont val="Arial"/>
        <family val="2"/>
      </rPr>
      <t xml:space="preserve"> is required on the </t>
    </r>
    <r>
      <rPr>
        <b/>
        <sz val="10"/>
        <rFont val="Arial"/>
        <family val="2"/>
      </rPr>
      <t>Budget Summary</t>
    </r>
    <r>
      <rPr>
        <sz val="10"/>
        <rFont val="Arial"/>
        <family val="2"/>
      </rPr>
      <t xml:space="preserve"> sheet; agency name, fund sources, contract number, and addendum number pull from the Budget sheet.</t>
    </r>
  </si>
  <si>
    <r>
      <t>Incidental Lease Costs (</t>
    </r>
    <r>
      <rPr>
        <i/>
        <sz val="10"/>
        <rFont val="Arial"/>
        <family val="2"/>
      </rPr>
      <t>Lansing Ctr only</t>
    </r>
    <r>
      <rPr>
        <sz val="10"/>
        <rFont val="Arial"/>
        <family val="2"/>
      </rPr>
      <t>)</t>
    </r>
  </si>
  <si>
    <t>DHS Foster Care</t>
  </si>
  <si>
    <t>All formulas can be overwritten to enter values [and is necessary for budget modifications].</t>
  </si>
  <si>
    <t>to be budgeted in one fund source and then accommodates an even distribution among the three fund sources for equipment.</t>
  </si>
  <si>
    <t>Names</t>
  </si>
  <si>
    <t>Wagner Peyser</t>
  </si>
  <si>
    <t>PATH - TANF</t>
  </si>
  <si>
    <t>PATH - GFGP</t>
  </si>
  <si>
    <r>
      <t xml:space="preserve">TOTAL HOURS / </t>
    </r>
    <r>
      <rPr>
        <b/>
        <sz val="12"/>
        <rFont val="Arial"/>
        <family val="2"/>
      </rPr>
      <t>WEEK</t>
    </r>
  </si>
  <si>
    <r>
      <t xml:space="preserve">Please use line Line </t>
    </r>
    <r>
      <rPr>
        <b/>
        <sz val="12"/>
        <rFont val="Arial"/>
        <family val="2"/>
      </rPr>
      <t>A</t>
    </r>
    <r>
      <rPr>
        <b/>
        <sz val="10"/>
        <rFont val="Arial"/>
        <family val="2"/>
      </rPr>
      <t xml:space="preserve"> to key HOURS (only) for direct staffing, inclusive of case managers or other direct Client contact positions.</t>
    </r>
  </si>
  <si>
    <r>
      <t xml:space="preserve">Please use line Line </t>
    </r>
    <r>
      <rPr>
        <b/>
        <sz val="12"/>
        <rFont val="Arial"/>
        <family val="2"/>
      </rPr>
      <t>B</t>
    </r>
    <r>
      <rPr>
        <b/>
        <sz val="10"/>
        <rFont val="Arial"/>
        <family val="2"/>
      </rPr>
      <t xml:space="preserve"> to key HOURS (only) for indirect staffing, such as supervision or other positions with no direct Client contact.</t>
    </r>
  </si>
  <si>
    <t>to distribute the costs across the fund sources separately for each line-item expense category.  This, for a specific example, allows 100% of lease costs</t>
  </si>
  <si>
    <t>TOTAL CHANGE AMOUNT</t>
  </si>
  <si>
    <t xml:space="preserve">   ENTER FUND SOURCE HERE</t>
  </si>
  <si>
    <t>EXAMPLE:</t>
  </si>
  <si>
    <t>LINE ITEM ALLOCATION PERCENTAGES  [need to be keyed on this row if used]</t>
  </si>
  <si>
    <t>entered into each fund source column to be charged. The Change columns also require values to be entered.</t>
  </si>
  <si>
    <t>When percentages are entered, the current/original budget will automatically calculate except for the Individual Training Accounts data, which requires a value to be</t>
  </si>
  <si>
    <t>Various totals calculate at the bottom of the spreadsheet.   No data entry is necessary; please do not alter formulas.</t>
  </si>
  <si>
    <t xml:space="preserve">    User Data entry fields</t>
  </si>
  <si>
    <t xml:space="preserve">    Row Header</t>
  </si>
  <si>
    <r>
      <t xml:space="preserve">The </t>
    </r>
    <r>
      <rPr>
        <b/>
        <sz val="10"/>
        <rFont val="Arial"/>
        <family val="2"/>
      </rPr>
      <t>Budget</t>
    </r>
    <r>
      <rPr>
        <sz val="10"/>
        <rFont val="Arial"/>
        <family val="2"/>
      </rPr>
      <t xml:space="preserve"> sheet is designed to allow budgeting for three fund sources [3 Fiscal Years for RFP] and the </t>
    </r>
    <r>
      <rPr>
        <b/>
        <sz val="10"/>
        <color indexed="49"/>
        <rFont val="Arial"/>
        <family val="2"/>
      </rPr>
      <t>LINE ITEM ALLOCATON PERCENTAGES</t>
    </r>
  </si>
  <si>
    <r>
      <t xml:space="preserve">Addendum #:  </t>
    </r>
    <r>
      <rPr>
        <sz val="10"/>
        <rFont val="Arial"/>
        <family val="2"/>
      </rPr>
      <t xml:space="preserve"> ORIGINAL</t>
    </r>
  </si>
  <si>
    <t>The line item labeled Front-line - Other lists examples of allowable costs, although not exhaustive, that should be budgeted for Front-line staff.</t>
  </si>
  <si>
    <t>2.1.   Admin &amp; Supervisory Salaries and Wages</t>
  </si>
  <si>
    <t>TOTAL 2 ADMIN &amp; SUPERVISORY BUDGET</t>
  </si>
  <si>
    <t>Name / Position Title</t>
  </si>
  <si>
    <t>Supplies</t>
  </si>
  <si>
    <t>Postage</t>
  </si>
  <si>
    <t>Materials, Memberships, Subscriptions, Training</t>
  </si>
  <si>
    <t>Lease Cost - not related to CAMW</t>
  </si>
  <si>
    <t>Lansing Service Center (only) Lease Cost</t>
  </si>
  <si>
    <r>
      <t xml:space="preserve">Incidental Lease Cost </t>
    </r>
    <r>
      <rPr>
        <i/>
        <sz val="10"/>
        <rFont val="Arial"/>
        <family val="2"/>
      </rPr>
      <t>(Lansing Ctr only)</t>
    </r>
  </si>
  <si>
    <t>Names / Position Title</t>
  </si>
  <si>
    <t>Unused rows / columns can be hidden - NOT DELETED.</t>
  </si>
  <si>
    <t>2.2.   Admin &amp; Supervisory Fringe Benefits</t>
  </si>
  <si>
    <t>2.3.   Admin Supervisory Other</t>
  </si>
  <si>
    <t>2.4.1  Front-line Salaries and Wages</t>
  </si>
  <si>
    <t>2.4.2  Front-line Fringes</t>
  </si>
  <si>
    <t>2.4.3  Front-line Other Staffing Costs</t>
  </si>
  <si>
    <t>2.4.4  Individual Training Accounts</t>
  </si>
  <si>
    <t>2.4.5  OJT- Job Title</t>
  </si>
  <si>
    <t>2.4.7  Other Participant Costs</t>
  </si>
  <si>
    <t>2.4.8   Participant Wages</t>
  </si>
  <si>
    <t>2.4.9   Participant Fringe Benefits</t>
  </si>
  <si>
    <t>2.4.10 Participant Travel</t>
  </si>
  <si>
    <t>TOTAL 2.4 FRONT-LINE_PARTICIPANT BUDGET</t>
  </si>
  <si>
    <t xml:space="preserve">    Linked Data - Analysis Worksheet</t>
  </si>
  <si>
    <t>Travel - (Name)</t>
  </si>
  <si>
    <t>Front-line Employee Fringes</t>
  </si>
  <si>
    <t>Sub-total _Service Salaries / Fringe</t>
  </si>
  <si>
    <t>Front-line Service Costs_Other</t>
  </si>
  <si>
    <t>Sub-total_Service Costs</t>
  </si>
  <si>
    <t>Admin Employee Fringes</t>
  </si>
  <si>
    <t>Sub-total _Admin Salaries / Fringe</t>
  </si>
  <si>
    <t>Administrative Costs_Other</t>
  </si>
  <si>
    <t>Sub-total_Administrative Costs</t>
  </si>
  <si>
    <t>Admin Percentage to Contract</t>
  </si>
  <si>
    <t>Total Salaries / Fringe</t>
  </si>
  <si>
    <t>Total Other</t>
  </si>
  <si>
    <t>Total Salaries / Fringe / Other</t>
  </si>
  <si>
    <r>
      <t>Total Program Activities</t>
    </r>
    <r>
      <rPr>
        <b/>
        <sz val="9"/>
        <color indexed="8"/>
        <rFont val="Calibri"/>
        <family val="2"/>
      </rPr>
      <t xml:space="preserve"> [ITA, OJT, SS, etc.]</t>
    </r>
  </si>
  <si>
    <t>Total Contract</t>
  </si>
  <si>
    <t>% Program Activities/Total Contract</t>
  </si>
  <si>
    <t>Total FTE</t>
  </si>
  <si>
    <t>Cost per FTE</t>
  </si>
  <si>
    <r>
      <rPr>
        <b/>
        <i/>
        <sz val="10"/>
        <rFont val="Arial"/>
        <family val="2"/>
      </rPr>
      <t>Lansing Service Center (only)</t>
    </r>
    <r>
      <rPr>
        <b/>
        <sz val="10"/>
        <rFont val="Arial"/>
        <family val="2"/>
      </rPr>
      <t xml:space="preserve"> Lease Cost</t>
    </r>
  </si>
  <si>
    <t>ADULT</t>
  </si>
  <si>
    <t>work week.  The formula entered calculates the FTE based on a 40-hour work week; if the agency work week differs - THE FORMULA SHOULD BE MODIFIED.</t>
  </si>
  <si>
    <t>Office: Phone, Copier, Printing</t>
  </si>
  <si>
    <t xml:space="preserve">NEW FORMAT:  Direct-client contact costs (identified as 2.4  Direct Customer Service [Front-line] Budget), are segregated from Nondirect-client contact costs (identified as </t>
  </si>
  <si>
    <t xml:space="preserve">2.  Management [Admin &amp; Supervisory] Budget).  The costs for staff who serve dual functions should be budgeted in each section (ie…the staff time and associated costs for a </t>
  </si>
  <si>
    <t>Director to meet with clients to resolve grievances should be budgeted in the Direct Customer Service [Front-line] Budget and the remaining expenditures for time and associated</t>
  </si>
  <si>
    <t>costs should be budgeted in the Management [Admin &amp; Supervisory] Budget) portion.</t>
  </si>
  <si>
    <t>NOTE:  The Staff Allocation Page should also be reflective of the split time and should list every agency staff member charged to the grants regardless of the fund source.</t>
  </si>
  <si>
    <r>
      <t xml:space="preserve">The </t>
    </r>
    <r>
      <rPr>
        <b/>
        <sz val="10"/>
        <rFont val="Arial"/>
        <family val="2"/>
      </rPr>
      <t>Staffing Allocation page</t>
    </r>
    <r>
      <rPr>
        <sz val="10"/>
        <rFont val="Arial"/>
        <family val="2"/>
      </rPr>
      <t xml:space="preserve"> has linked cells and pulls the employee names / titles that are listed on the </t>
    </r>
    <r>
      <rPr>
        <b/>
        <sz val="10"/>
        <rFont val="Arial"/>
        <family val="2"/>
      </rPr>
      <t xml:space="preserve">Budget </t>
    </r>
    <r>
      <rPr>
        <sz val="10"/>
        <rFont val="Arial"/>
        <family val="2"/>
      </rPr>
      <t>tab.  The hours are not linked to pull in data.</t>
    </r>
  </si>
  <si>
    <t>NEW FORMAT:  The Staffing Allocation layout follows the format on the Budget tab; Direct Customer Service [Front-line] Staff appear first.   Each row should total 40 hours or the agency</t>
  </si>
  <si>
    <t>The Management [Admin &amp; Supervisory] staff information appears next.  Again, the formula to calculate the FTE is based on a 40-hour work week.</t>
  </si>
  <si>
    <t>NOTE:  The Staff Allocation Page should list ALL agency staff members charged to the grants regardless of the fund source; the compilation should be a Master list.</t>
  </si>
  <si>
    <t>2. MANAGEMENT [ADMIN &amp; SUPERVISORY] BUDGET</t>
  </si>
  <si>
    <r>
      <t>2.4. DIRECT CUSTOMER SERVICE [FRONT-LINE]</t>
    </r>
    <r>
      <rPr>
        <b/>
        <sz val="12"/>
        <rFont val="Arial"/>
        <family val="2"/>
      </rPr>
      <t xml:space="preserve"> BUDGET</t>
    </r>
  </si>
  <si>
    <t>Direct  Customer Service [Front-line] Staff</t>
  </si>
  <si>
    <t>Management [Admin] Staff</t>
  </si>
  <si>
    <t>DIRECT CUSTOMER SERVICES [FRONT-LINE] COSTS</t>
  </si>
  <si>
    <t>MANAGEMENT [ADMINISTRATIVE] COSTS</t>
  </si>
  <si>
    <t xml:space="preserve">    No Data Entry - Analysis Worksheet</t>
  </si>
  <si>
    <t>IN SCHOOL Amount</t>
  </si>
  <si>
    <t>OUT OF SCHOOL Amount</t>
  </si>
  <si>
    <t>Percentage OUT OF SCHOOL</t>
  </si>
  <si>
    <t xml:space="preserve"> If the number of staff exceeds 25 and seven for Direct Customer Service [Front-line] and Management [Admin &amp; Supervisory] staff, respectively, then rows must be added to the Budget, Staff Allocation</t>
  </si>
  <si>
    <t>and Analyis tabs and then linked to the data for the additional individuals entered on the detailed Budget tab.</t>
  </si>
  <si>
    <t xml:space="preserve">Management [Admin &amp; Supervisory] staff, respectively, then rows must be added to Budget, Staff Allocation,  and Analyis tabs and then linked to the data for the additional individuals entered on the </t>
  </si>
  <si>
    <t>detailed Budget tab.</t>
  </si>
  <si>
    <r>
      <t xml:space="preserve">Indirect: </t>
    </r>
    <r>
      <rPr>
        <sz val="8"/>
        <rFont val="Arial"/>
        <family val="2"/>
      </rPr>
      <t>Fin Audit &amp; Monitoring, Payroll, Insur, Misc</t>
    </r>
  </si>
  <si>
    <t>Indirect: Prog Monitoring, Insur, Misc</t>
  </si>
  <si>
    <t>NOTE:  Please use this information to compile the Master Analysis</t>
  </si>
  <si>
    <t>NEW FORMAT:  The Front-line Staff [individuals who have direct client contact] should be listed in the section labeled Direct Customer Service [Front-line] Budget.</t>
  </si>
  <si>
    <t>All other staff should be listed under Management [Admin &amp; Supervisory] Staff.</t>
  </si>
  <si>
    <t xml:space="preserve">named Master Analysis Worksheet will be provided.  </t>
  </si>
  <si>
    <r>
      <t>REQUIRED:</t>
    </r>
    <r>
      <rPr>
        <b/>
        <sz val="11"/>
        <rFont val="Calibri"/>
        <family val="2"/>
      </rPr>
      <t xml:space="preserve">  Once the budget template is completed for all fund sources, a </t>
    </r>
    <r>
      <rPr>
        <b/>
        <i/>
        <u/>
        <sz val="11"/>
        <rFont val="Calibri"/>
        <family val="2"/>
      </rPr>
      <t>Master Analysis</t>
    </r>
    <r>
      <rPr>
        <b/>
        <sz val="11"/>
        <rFont val="Calibri"/>
        <family val="2"/>
      </rPr>
      <t xml:space="preserve"> must be compiled for all fund sources (by hard keying the amounts).  A separate template </t>
    </r>
  </si>
  <si>
    <r>
      <t xml:space="preserve">On the </t>
    </r>
    <r>
      <rPr>
        <b/>
        <i/>
        <u/>
        <sz val="10"/>
        <color indexed="10"/>
        <rFont val="Arial"/>
        <family val="2"/>
      </rPr>
      <t xml:space="preserve">BUDGET </t>
    </r>
    <r>
      <rPr>
        <b/>
        <i/>
        <u/>
        <sz val="14"/>
        <color indexed="10"/>
        <rFont val="Arial"/>
        <family val="2"/>
      </rPr>
      <t>TAB</t>
    </r>
    <r>
      <rPr>
        <sz val="14"/>
        <rFont val="Arial"/>
        <family val="2"/>
      </rPr>
      <t xml:space="preserve">, </t>
    </r>
    <r>
      <rPr>
        <sz val="10"/>
        <rFont val="Arial"/>
        <family val="2"/>
      </rPr>
      <t>the data entry required includes the following items:</t>
    </r>
  </si>
  <si>
    <t>MANAGEMENT [ADMIN] SUB-TOTAL</t>
  </si>
  <si>
    <t>DCS [FRONT-LINE] SUB-TOTAL</t>
  </si>
  <si>
    <t>PARTICIPANT DCS SUB-TOTAL</t>
  </si>
  <si>
    <t>TOTAL MONTHLY</t>
  </si>
  <si>
    <t>TOTAL CUMULATIVE ITA</t>
  </si>
  <si>
    <t>REIMBURSABLE CUMULATIVE PROGRAM LESS ITA</t>
  </si>
  <si>
    <r>
      <t xml:space="preserve">Note:  please edit cell </t>
    </r>
    <r>
      <rPr>
        <b/>
        <i/>
        <u/>
        <sz val="10"/>
        <color indexed="10"/>
        <rFont val="Arial"/>
        <family val="2"/>
      </rPr>
      <t>ON BUDGET TAB</t>
    </r>
    <r>
      <rPr>
        <sz val="10"/>
        <color indexed="10"/>
        <rFont val="Arial"/>
        <family val="2"/>
      </rPr>
      <t xml:space="preserve">; Agency Name: should remain - Please </t>
    </r>
    <r>
      <rPr>
        <i/>
        <u/>
        <sz val="10"/>
        <color indexed="10"/>
        <rFont val="Arial"/>
        <family val="2"/>
      </rPr>
      <t>overwrite</t>
    </r>
    <r>
      <rPr>
        <sz val="10"/>
        <color indexed="10"/>
        <rFont val="Arial"/>
        <family val="2"/>
      </rPr>
      <t xml:space="preserve"> "ENTER YOUR AGENCY NAME HERE"</t>
    </r>
  </si>
  <si>
    <t>2.4.6   Assessment Testing</t>
  </si>
  <si>
    <t>WIOA ADULT</t>
  </si>
  <si>
    <t>WIOA DIS - LOCATED WORKER</t>
  </si>
  <si>
    <t>PATH Refugee</t>
  </si>
  <si>
    <t>FAE&amp;T</t>
  </si>
  <si>
    <t>Hi- C Youth</t>
  </si>
  <si>
    <t>NOTE:  FTE is calcuated based on a 40-hour work week; please modify the formulas if your agency work-work differs.</t>
  </si>
  <si>
    <r>
      <t xml:space="preserve">Note:  </t>
    </r>
    <r>
      <rPr>
        <b/>
        <i/>
        <u/>
        <sz val="10"/>
        <color indexed="10"/>
        <rFont val="Arial"/>
        <family val="2"/>
      </rPr>
      <t xml:space="preserve">ON  BUDGET TAB  </t>
    </r>
    <r>
      <rPr>
        <sz val="10"/>
        <color indexed="10"/>
        <rFont val="Arial"/>
        <family val="2"/>
      </rPr>
      <t>Please</t>
    </r>
    <r>
      <rPr>
        <i/>
        <u/>
        <sz val="10"/>
        <color indexed="10"/>
        <rFont val="Arial"/>
        <family val="2"/>
      </rPr>
      <t xml:space="preserve"> overwrite</t>
    </r>
    <r>
      <rPr>
        <b/>
        <i/>
        <u/>
        <sz val="10"/>
        <color indexed="10"/>
        <rFont val="Arial"/>
        <family val="2"/>
      </rPr>
      <t xml:space="preserve"> </t>
    </r>
    <r>
      <rPr>
        <sz val="10"/>
        <color indexed="10"/>
        <rFont val="Arial"/>
        <family val="2"/>
      </rPr>
      <t>"ENTER CONTRACT NUMBER HERE</t>
    </r>
    <r>
      <rPr>
        <b/>
        <i/>
        <u/>
        <sz val="10"/>
        <color indexed="10"/>
        <rFont val="Arial"/>
        <family val="2"/>
      </rPr>
      <t>"</t>
    </r>
    <r>
      <rPr>
        <sz val="10"/>
        <color indexed="10"/>
        <rFont val="Arial"/>
        <family val="2"/>
      </rPr>
      <t>, please enter "AD"  - insert your agency three-letter code here - "PY16" (for example)</t>
    </r>
  </si>
  <si>
    <r>
      <t xml:space="preserve">Note:  </t>
    </r>
    <r>
      <rPr>
        <b/>
        <i/>
        <u/>
        <sz val="10"/>
        <color indexed="10"/>
        <rFont val="Arial"/>
        <family val="2"/>
      </rPr>
      <t>ON  BUDGET TAB</t>
    </r>
    <r>
      <rPr>
        <sz val="10"/>
        <color indexed="10"/>
        <rFont val="Arial"/>
        <family val="2"/>
      </rPr>
      <t xml:space="preserve">, please enter </t>
    </r>
    <r>
      <rPr>
        <b/>
        <u/>
        <sz val="10"/>
        <color indexed="10"/>
        <rFont val="Arial"/>
        <family val="2"/>
      </rPr>
      <t>"Original"</t>
    </r>
    <r>
      <rPr>
        <sz val="10"/>
        <color indexed="10"/>
        <rFont val="Arial"/>
        <family val="2"/>
      </rPr>
      <t xml:space="preserve"> for first submission, and </t>
    </r>
    <r>
      <rPr>
        <b/>
        <i/>
        <u/>
        <sz val="10"/>
        <color indexed="10"/>
        <rFont val="Arial"/>
        <family val="2"/>
      </rPr>
      <t>numerically sequenced</t>
    </r>
    <r>
      <rPr>
        <sz val="10"/>
        <color indexed="10"/>
        <rFont val="Arial"/>
        <family val="2"/>
      </rPr>
      <t xml:space="preserve"> thereafter.</t>
    </r>
  </si>
  <si>
    <t>REIMBURSABLE AMOUNT</t>
  </si>
  <si>
    <r>
      <t>Proposals / modifications must include a detailed line-item budget,</t>
    </r>
    <r>
      <rPr>
        <sz val="10"/>
        <rFont val="Arial"/>
        <family val="2"/>
      </rPr>
      <t xml:space="preserve"> summary,  PME schedules, and staff allocations</t>
    </r>
  </si>
  <si>
    <t>JMC</t>
  </si>
  <si>
    <t>WIOA YOUTH &amp; JAG</t>
  </si>
  <si>
    <r>
      <t xml:space="preserve">  A)  INGHAM</t>
    </r>
    <r>
      <rPr>
        <b/>
        <sz val="10"/>
        <rFont val="Arial"/>
        <family val="2"/>
      </rPr>
      <t xml:space="preserve"> Direct Staff</t>
    </r>
    <r>
      <rPr>
        <b/>
        <sz val="9"/>
        <rFont val="Arial"/>
        <family val="2"/>
      </rPr>
      <t xml:space="preserve"> </t>
    </r>
    <r>
      <rPr>
        <b/>
        <sz val="8"/>
        <rFont val="Arial"/>
        <family val="2"/>
      </rPr>
      <t>Hours per program</t>
    </r>
  </si>
  <si>
    <r>
      <t xml:space="preserve">INGHAM </t>
    </r>
    <r>
      <rPr>
        <b/>
        <sz val="10"/>
        <rFont val="Arial"/>
        <family val="2"/>
      </rPr>
      <t>Direct FTE</t>
    </r>
    <r>
      <rPr>
        <b/>
        <sz val="12"/>
        <rFont val="Arial"/>
        <family val="2"/>
      </rPr>
      <t xml:space="preserve"> </t>
    </r>
    <r>
      <rPr>
        <sz val="8"/>
        <rFont val="Arial"/>
        <family val="2"/>
      </rPr>
      <t>[formula @</t>
    </r>
    <r>
      <rPr>
        <b/>
        <i/>
        <u/>
        <sz val="8"/>
        <rFont val="Arial"/>
        <family val="2"/>
      </rPr>
      <t xml:space="preserve"> 40 </t>
    </r>
    <r>
      <rPr>
        <sz val="8"/>
        <rFont val="Arial"/>
        <family val="2"/>
      </rPr>
      <t>hrs]</t>
    </r>
  </si>
  <si>
    <r>
      <t xml:space="preserve">  AA) EATON </t>
    </r>
    <r>
      <rPr>
        <b/>
        <sz val="10"/>
        <rFont val="Arial"/>
        <family val="2"/>
      </rPr>
      <t>Direct Staff</t>
    </r>
    <r>
      <rPr>
        <b/>
        <sz val="9"/>
        <rFont val="Arial"/>
        <family val="2"/>
      </rPr>
      <t xml:space="preserve"> </t>
    </r>
    <r>
      <rPr>
        <b/>
        <sz val="8"/>
        <rFont val="Arial"/>
        <family val="2"/>
      </rPr>
      <t>Hours per program</t>
    </r>
  </si>
  <si>
    <r>
      <t xml:space="preserve">EATON </t>
    </r>
    <r>
      <rPr>
        <b/>
        <sz val="10"/>
        <rFont val="Arial"/>
        <family val="2"/>
      </rPr>
      <t>Direct FTE</t>
    </r>
    <r>
      <rPr>
        <b/>
        <sz val="12"/>
        <rFont val="Arial"/>
        <family val="2"/>
      </rPr>
      <t xml:space="preserve"> </t>
    </r>
    <r>
      <rPr>
        <sz val="8"/>
        <rFont val="Arial"/>
        <family val="2"/>
      </rPr>
      <t>[formula @</t>
    </r>
    <r>
      <rPr>
        <b/>
        <i/>
        <u/>
        <sz val="8"/>
        <rFont val="Arial"/>
        <family val="2"/>
      </rPr>
      <t xml:space="preserve"> 40 </t>
    </r>
    <r>
      <rPr>
        <sz val="8"/>
        <rFont val="Arial"/>
        <family val="2"/>
      </rPr>
      <t>hrs]</t>
    </r>
  </si>
  <si>
    <r>
      <t xml:space="preserve">  B)  INGHAM</t>
    </r>
    <r>
      <rPr>
        <b/>
        <sz val="10"/>
        <rFont val="Arial"/>
        <family val="2"/>
      </rPr>
      <t xml:space="preserve"> Direct Staff</t>
    </r>
    <r>
      <rPr>
        <b/>
        <sz val="9"/>
        <rFont val="Arial"/>
        <family val="2"/>
      </rPr>
      <t xml:space="preserve"> </t>
    </r>
    <r>
      <rPr>
        <b/>
        <sz val="8"/>
        <rFont val="Arial"/>
        <family val="2"/>
      </rPr>
      <t>Hours per program</t>
    </r>
  </si>
  <si>
    <r>
      <t xml:space="preserve">  BB) EATON </t>
    </r>
    <r>
      <rPr>
        <b/>
        <sz val="10"/>
        <rFont val="Arial"/>
        <family val="2"/>
      </rPr>
      <t>Direct Staff</t>
    </r>
    <r>
      <rPr>
        <b/>
        <sz val="9"/>
        <rFont val="Arial"/>
        <family val="2"/>
      </rPr>
      <t xml:space="preserve"> </t>
    </r>
    <r>
      <rPr>
        <b/>
        <sz val="8"/>
        <rFont val="Arial"/>
        <family val="2"/>
      </rPr>
      <t>Hours per program</t>
    </r>
  </si>
  <si>
    <t>INGHAM Total Hours per program</t>
  </si>
  <si>
    <t>EATON Total Hours per program</t>
  </si>
  <si>
    <t>INGHAM Total FTE per program</t>
  </si>
  <si>
    <t>EATON Total FTE per program</t>
  </si>
  <si>
    <t xml:space="preserve">Front-line Services FTE COUNTY: </t>
  </si>
  <si>
    <t xml:space="preserve">Administrative FTE  COUNTY: </t>
  </si>
  <si>
    <t>PLEASE CHANGE FORMULA TO REFERENCE CORRECT COUNTY</t>
  </si>
  <si>
    <t>ING</t>
  </si>
  <si>
    <t>EATON</t>
  </si>
  <si>
    <r>
      <t xml:space="preserve">The </t>
    </r>
    <r>
      <rPr>
        <b/>
        <sz val="10"/>
        <rFont val="Arial"/>
        <family val="2"/>
      </rPr>
      <t>Analysis</t>
    </r>
    <r>
      <rPr>
        <sz val="10"/>
        <rFont val="Arial"/>
        <family val="2"/>
      </rPr>
      <t xml:space="preserve"> sheet contains links for all financial data from the Budget tab - </t>
    </r>
    <r>
      <rPr>
        <strike/>
        <sz val="10"/>
        <rFont val="Arial"/>
        <family val="2"/>
      </rPr>
      <t>no data entry is required for this.</t>
    </r>
    <r>
      <rPr>
        <sz val="10"/>
        <rFont val="Arial"/>
        <family val="2"/>
      </rPr>
      <t xml:space="preserve">  If the number of staff exceeds 25 and seven for Direct Customer Service [Front-line] and</t>
    </r>
  </si>
  <si>
    <t>PLEASE REVISE FORMUAL TO REFERENCE CORRECT COUNTY</t>
  </si>
  <si>
    <t>PLEASE SEE NOTE BELOW</t>
  </si>
  <si>
    <t>Data Entry for DW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</si>
</sst>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3" formatCode="_(* #,##0.00_);_(* \(#,##0.00\);_(* &quot;-&quot;??_);_(@_)"/>
    <numFmt numFmtId="164" formatCode="_(* #,##0_);_(* \(#,##0\);_(* &quot;-&quot;??_);_(@_)"/>
    <numFmt numFmtId="165" formatCode="_(* #,##0.000_);_(* \(#,##0.000\);_(* &quot;-&quot;??_);_(@_)"/>
  </numFmts>
  <fonts count="48" x14ac:knownFonts="1">
    <font>
      <sz val="10"/>
      <name val="Arial"/>
    </font>
    <font>
      <sz val="11"/>
      <color theme="1"/>
      <name val="Calibri"/>
      <family val="2"/>
      <scheme val="minor"/>
    </font>
    <font>
      <sz val="10"/>
      <name val="Arial"/>
      <family val="2"/>
    </font>
    <font>
      <b/>
      <sz val="10"/>
      <name val="Arial"/>
      <family val="2"/>
    </font>
    <font>
      <sz val="10"/>
      <name val="Arial"/>
      <family val="2"/>
    </font>
    <font>
      <sz val="8"/>
      <name val="Arial"/>
      <family val="2"/>
    </font>
    <font>
      <b/>
      <u/>
      <sz val="12"/>
      <name val="Arial"/>
      <family val="2"/>
    </font>
    <font>
      <b/>
      <sz val="12"/>
      <name val="Arial"/>
      <family val="2"/>
    </font>
    <font>
      <sz val="11"/>
      <name val="Arial"/>
      <family val="2"/>
    </font>
    <font>
      <b/>
      <sz val="11"/>
      <name val="Arial"/>
      <family val="2"/>
    </font>
    <font>
      <b/>
      <sz val="11"/>
      <name val="Arial"/>
      <family val="2"/>
    </font>
    <font>
      <b/>
      <sz val="14"/>
      <name val="Arial"/>
      <family val="2"/>
    </font>
    <font>
      <sz val="8"/>
      <name val="Arial"/>
      <family val="2"/>
    </font>
    <font>
      <b/>
      <sz val="8"/>
      <name val="Arial"/>
      <family val="2"/>
    </font>
    <font>
      <b/>
      <sz val="10.5"/>
      <name val="Arial"/>
      <family val="2"/>
    </font>
    <font>
      <i/>
      <sz val="10"/>
      <name val="Arial"/>
      <family val="2"/>
    </font>
    <font>
      <b/>
      <sz val="9"/>
      <name val="Arial"/>
      <family val="2"/>
    </font>
    <font>
      <sz val="10"/>
      <color indexed="10"/>
      <name val="Arial"/>
      <family val="2"/>
    </font>
    <font>
      <sz val="10"/>
      <name val="Arial"/>
      <family val="2"/>
    </font>
    <font>
      <b/>
      <i/>
      <u/>
      <sz val="10"/>
      <color indexed="10"/>
      <name val="Arial"/>
      <family val="2"/>
    </font>
    <font>
      <b/>
      <sz val="10"/>
      <color indexed="49"/>
      <name val="Arial"/>
      <family val="2"/>
    </font>
    <font>
      <sz val="9"/>
      <name val="Arial"/>
      <family val="2"/>
    </font>
    <font>
      <b/>
      <i/>
      <sz val="10"/>
      <name val="Arial"/>
      <family val="2"/>
    </font>
    <font>
      <sz val="10"/>
      <name val="Arial"/>
      <family val="2"/>
    </font>
    <font>
      <sz val="10"/>
      <name val="Arial"/>
      <family val="2"/>
    </font>
    <font>
      <b/>
      <sz val="16"/>
      <name val="Arial"/>
      <family val="2"/>
    </font>
    <font>
      <b/>
      <sz val="9"/>
      <color indexed="8"/>
      <name val="Calibri"/>
      <family val="2"/>
    </font>
    <font>
      <sz val="10"/>
      <color rgb="FFFF0000"/>
      <name val="Arial"/>
      <family val="2"/>
    </font>
    <font>
      <b/>
      <sz val="8"/>
      <color theme="2" tint="-0.499984740745262"/>
      <name val="Arial"/>
      <family val="2"/>
    </font>
    <font>
      <b/>
      <sz val="10"/>
      <color theme="8" tint="-0.249977111117893"/>
      <name val="Arial"/>
      <family val="2"/>
    </font>
    <font>
      <b/>
      <sz val="8"/>
      <color theme="8" tint="-0.249977111117893"/>
      <name val="Arial"/>
      <family val="2"/>
    </font>
    <font>
      <b/>
      <sz val="11"/>
      <color theme="1"/>
      <name val="Calibri"/>
      <family val="2"/>
      <scheme val="minor"/>
    </font>
    <font>
      <b/>
      <sz val="14"/>
      <color theme="1"/>
      <name val="Calibri"/>
      <family val="2"/>
      <scheme val="minor"/>
    </font>
    <font>
      <i/>
      <sz val="11"/>
      <color theme="1"/>
      <name val="Calibri"/>
      <family val="2"/>
      <scheme val="minor"/>
    </font>
    <font>
      <sz val="11"/>
      <color theme="1"/>
      <name val="Calibri"/>
      <family val="2"/>
      <scheme val="minor"/>
    </font>
    <font>
      <b/>
      <sz val="10"/>
      <color theme="1"/>
      <name val="Calibri"/>
      <family val="2"/>
      <scheme val="minor"/>
    </font>
    <font>
      <sz val="11"/>
      <name val="Calibri"/>
      <family val="2"/>
    </font>
    <font>
      <b/>
      <i/>
      <u/>
      <sz val="11"/>
      <name val="Calibri"/>
      <family val="2"/>
    </font>
    <font>
      <b/>
      <sz val="11"/>
      <name val="Calibri"/>
      <family val="2"/>
    </font>
    <font>
      <b/>
      <i/>
      <u/>
      <sz val="14"/>
      <color indexed="10"/>
      <name val="Arial"/>
      <family val="2"/>
    </font>
    <font>
      <sz val="14"/>
      <name val="Arial"/>
      <family val="2"/>
    </font>
    <font>
      <i/>
      <u/>
      <sz val="10"/>
      <color indexed="10"/>
      <name val="Arial"/>
      <family val="2"/>
    </font>
    <font>
      <b/>
      <sz val="14"/>
      <color theme="8" tint="-0.249977111117893"/>
      <name val="Arial"/>
      <family val="2"/>
    </font>
    <font>
      <b/>
      <u/>
      <sz val="10"/>
      <color indexed="10"/>
      <name val="Arial"/>
      <family val="2"/>
    </font>
    <font>
      <b/>
      <i/>
      <u/>
      <sz val="8"/>
      <name val="Arial"/>
      <family val="2"/>
    </font>
    <font>
      <sz val="12"/>
      <name val="Arial"/>
      <family val="2"/>
    </font>
    <font>
      <strike/>
      <sz val="10"/>
      <name val="Arial"/>
      <family val="2"/>
    </font>
    <font>
      <b/>
      <sz val="10"/>
      <color rgb="FFFF0000"/>
      <name val="Arial"/>
      <family val="2"/>
    </font>
  </fonts>
  <fills count="12">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s>
  <borders count="112">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mediumDashDotDot">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right style="slantDashDot">
        <color indexed="64"/>
      </right>
      <top style="medium">
        <color indexed="64"/>
      </top>
      <bottom/>
      <diagonal/>
    </border>
    <border>
      <left/>
      <right style="slantDashDot">
        <color indexed="64"/>
      </right>
      <top/>
      <bottom style="thin">
        <color indexed="64"/>
      </bottom>
      <diagonal/>
    </border>
    <border>
      <left/>
      <right style="slantDashDot">
        <color indexed="64"/>
      </right>
      <top/>
      <bottom/>
      <diagonal/>
    </border>
    <border>
      <left style="thin">
        <color indexed="64"/>
      </left>
      <right style="slantDashDot">
        <color indexed="64"/>
      </right>
      <top style="thin">
        <color indexed="64"/>
      </top>
      <bottom style="thin">
        <color indexed="64"/>
      </bottom>
      <diagonal/>
    </border>
    <border>
      <left style="thin">
        <color indexed="64"/>
      </left>
      <right style="slantDashDot">
        <color indexed="64"/>
      </right>
      <top style="thin">
        <color indexed="64"/>
      </top>
      <bottom style="medium">
        <color indexed="64"/>
      </bottom>
      <diagonal/>
    </border>
    <border>
      <left style="slantDashDot">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thin">
        <color indexed="64"/>
      </right>
      <top style="thin">
        <color indexed="64"/>
      </top>
      <bottom style="mediumDashDot">
        <color indexed="64"/>
      </bottom>
      <diagonal/>
    </border>
    <border>
      <left/>
      <right style="thick">
        <color indexed="64"/>
      </right>
      <top/>
      <bottom/>
      <diagonal/>
    </border>
    <border>
      <left style="thick">
        <color indexed="64"/>
      </left>
      <right/>
      <top style="mediumDashDot">
        <color indexed="64"/>
      </top>
      <bottom style="mediumDashDot">
        <color indexed="64"/>
      </bottom>
      <diagonal/>
    </border>
    <border>
      <left/>
      <right/>
      <top style="mediumDashDot">
        <color indexed="64"/>
      </top>
      <bottom style="mediumDashDot">
        <color indexed="64"/>
      </bottom>
      <diagonal/>
    </border>
    <border>
      <left/>
      <right style="thick">
        <color indexed="64"/>
      </right>
      <top style="mediumDashDot">
        <color indexed="64"/>
      </top>
      <bottom style="mediumDashDot">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style="thin">
        <color indexed="64"/>
      </left>
      <right style="thin">
        <color indexed="64"/>
      </right>
      <top/>
      <bottom style="mediumDashDot">
        <color indexed="64"/>
      </bottom>
      <diagonal/>
    </border>
    <border>
      <left style="thin">
        <color indexed="64"/>
      </left>
      <right style="thin">
        <color indexed="64"/>
      </right>
      <top style="mediumDashDot">
        <color indexed="64"/>
      </top>
      <bottom style="thin">
        <color indexed="64"/>
      </bottom>
      <diagonal/>
    </border>
    <border>
      <left style="thin">
        <color indexed="64"/>
      </left>
      <right style="thin">
        <color indexed="64"/>
      </right>
      <top style="thin">
        <color indexed="64"/>
      </top>
      <bottom style="mediumDashDotDot">
        <color indexed="64"/>
      </bottom>
      <diagonal/>
    </border>
    <border>
      <left/>
      <right style="thin">
        <color indexed="64"/>
      </right>
      <top/>
      <bottom style="mediumDashDot">
        <color indexed="64"/>
      </bottom>
      <diagonal/>
    </border>
    <border>
      <left/>
      <right style="thick">
        <color indexed="64"/>
      </right>
      <top/>
      <bottom style="mediumDashDot">
        <color indexed="64"/>
      </bottom>
      <diagonal/>
    </border>
    <border>
      <left/>
      <right/>
      <top/>
      <bottom style="mediumDashDot">
        <color indexed="64"/>
      </bottom>
      <diagonal/>
    </border>
    <border>
      <left/>
      <right style="thick">
        <color indexed="64"/>
      </right>
      <top style="mediumDashDot">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ck">
        <color indexed="64"/>
      </bottom>
      <diagonal/>
    </border>
    <border>
      <left/>
      <right/>
      <top style="mediumDashDotDot">
        <color indexed="64"/>
      </top>
      <bottom style="thick">
        <color indexed="64"/>
      </bottom>
      <diagonal/>
    </border>
    <border>
      <left/>
      <right style="thick">
        <color indexed="64"/>
      </right>
      <top style="mediumDashDotDot">
        <color indexed="64"/>
      </top>
      <bottom style="thick">
        <color indexed="64"/>
      </bottom>
      <diagonal/>
    </border>
    <border>
      <left style="thick">
        <color indexed="64"/>
      </left>
      <right style="thin">
        <color indexed="64"/>
      </right>
      <top style="mediumDashDot">
        <color indexed="64"/>
      </top>
      <bottom style="thin">
        <color indexed="64"/>
      </bottom>
      <diagonal/>
    </border>
    <border>
      <left/>
      <right/>
      <top style="mediumDashDot">
        <color indexed="64"/>
      </top>
      <bottom style="thin">
        <color indexed="64"/>
      </bottom>
      <diagonal/>
    </border>
    <border>
      <left style="thin">
        <color indexed="64"/>
      </left>
      <right style="thick">
        <color indexed="64"/>
      </right>
      <top style="mediumDashDot">
        <color indexed="64"/>
      </top>
      <bottom style="thin">
        <color indexed="64"/>
      </bottom>
      <diagonal/>
    </border>
    <border>
      <left style="thick">
        <color indexed="64"/>
      </left>
      <right style="thin">
        <color indexed="64"/>
      </right>
      <top style="thin">
        <color indexed="64"/>
      </top>
      <bottom style="mediumDashDot">
        <color indexed="64"/>
      </bottom>
      <diagonal/>
    </border>
    <border>
      <left/>
      <right/>
      <top style="thin">
        <color indexed="64"/>
      </top>
      <bottom style="mediumDashDot">
        <color indexed="64"/>
      </bottom>
      <diagonal/>
    </border>
    <border>
      <left style="thin">
        <color indexed="64"/>
      </left>
      <right style="thick">
        <color indexed="64"/>
      </right>
      <top style="thin">
        <color indexed="64"/>
      </top>
      <bottom style="mediumDashDot">
        <color indexed="64"/>
      </bottom>
      <diagonal/>
    </border>
    <border>
      <left style="thick">
        <color indexed="64"/>
      </left>
      <right/>
      <top/>
      <bottom style="mediumDashDot">
        <color indexed="64"/>
      </bottom>
      <diagonal/>
    </border>
    <border>
      <left style="thick">
        <color indexed="64"/>
      </left>
      <right/>
      <top/>
      <bottom style="thick">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slantDashDot">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slantDashDot">
        <color indexed="64"/>
      </right>
      <top/>
      <bottom style="thin">
        <color indexed="64"/>
      </bottom>
      <diagonal/>
    </border>
    <border>
      <left style="thin">
        <color indexed="64"/>
      </left>
      <right style="slantDashDot">
        <color indexed="64"/>
      </right>
      <top style="thin">
        <color indexed="64"/>
      </top>
      <bottom style="double">
        <color indexed="64"/>
      </bottom>
      <diagonal/>
    </border>
    <border>
      <left style="thin">
        <color indexed="64"/>
      </left>
      <right style="thin">
        <color indexed="64"/>
      </right>
      <top style="thin">
        <color indexed="64"/>
      </top>
      <bottom style="dashDotDot">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s>
  <cellStyleXfs count="90">
    <xf numFmtId="0" fontId="0" fillId="0" borderId="0"/>
    <xf numFmtId="43" fontId="2"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0" fontId="4" fillId="0" borderId="0"/>
    <xf numFmtId="0" fontId="4" fillId="0" borderId="0"/>
    <xf numFmtId="9" fontId="2"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609">
    <xf numFmtId="0" fontId="0" fillId="0" borderId="0" xfId="0"/>
    <xf numFmtId="0" fontId="3" fillId="0" borderId="0" xfId="0" applyFont="1"/>
    <xf numFmtId="0" fontId="3" fillId="0" borderId="1" xfId="0" applyFont="1" applyBorder="1" applyAlignment="1">
      <alignment horizontal="center"/>
    </xf>
    <xf numFmtId="0" fontId="3" fillId="0" borderId="3" xfId="0" applyFont="1" applyBorder="1" applyAlignment="1">
      <alignment horizontal="center"/>
    </xf>
    <xf numFmtId="0" fontId="0" fillId="0" borderId="4" xfId="0" applyBorder="1"/>
    <xf numFmtId="0" fontId="0" fillId="0" borderId="5" xfId="0" applyBorder="1"/>
    <xf numFmtId="0" fontId="0" fillId="0" borderId="6" xfId="0" applyBorder="1"/>
    <xf numFmtId="0" fontId="5" fillId="0" borderId="7" xfId="0" applyFont="1" applyBorder="1" applyAlignment="1">
      <alignment horizontal="center"/>
    </xf>
    <xf numFmtId="0" fontId="5" fillId="0" borderId="3" xfId="0" applyFont="1" applyBorder="1" applyAlignment="1">
      <alignment horizontal="center"/>
    </xf>
    <xf numFmtId="0" fontId="4" fillId="0" borderId="7"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left"/>
    </xf>
    <xf numFmtId="0" fontId="4" fillId="0" borderId="5" xfId="0" applyFont="1" applyBorder="1" applyAlignment="1"/>
    <xf numFmtId="0" fontId="4" fillId="0" borderId="4" xfId="0" applyFont="1" applyBorder="1" applyAlignment="1"/>
    <xf numFmtId="1" fontId="0" fillId="0" borderId="0" xfId="0" applyNumberFormat="1"/>
    <xf numFmtId="1" fontId="0" fillId="0" borderId="0" xfId="0" applyNumberFormat="1" applyBorder="1"/>
    <xf numFmtId="1" fontId="4" fillId="0" borderId="0" xfId="0" applyNumberFormat="1" applyFont="1" applyBorder="1" applyAlignment="1"/>
    <xf numFmtId="4" fontId="3" fillId="0" borderId="0" xfId="0" applyNumberFormat="1" applyFont="1" applyBorder="1" applyAlignment="1"/>
    <xf numFmtId="0" fontId="0" fillId="0" borderId="0" xfId="0" applyAlignment="1">
      <alignment horizontal="center"/>
    </xf>
    <xf numFmtId="0" fontId="7" fillId="0" borderId="0" xfId="0" applyFont="1" applyAlignment="1">
      <alignment horizontal="center"/>
    </xf>
    <xf numFmtId="0" fontId="8" fillId="0" borderId="4" xfId="0" applyFont="1" applyBorder="1" applyAlignment="1">
      <alignment horizontal="center"/>
    </xf>
    <xf numFmtId="0" fontId="0" fillId="0" borderId="0" xfId="0" applyFill="1" applyBorder="1"/>
    <xf numFmtId="0" fontId="3" fillId="0" borderId="8" xfId="0" applyFont="1" applyBorder="1"/>
    <xf numFmtId="0" fontId="0" fillId="0" borderId="0" xfId="0" applyBorder="1"/>
    <xf numFmtId="0" fontId="4" fillId="0" borderId="0" xfId="0" applyFont="1" applyBorder="1" applyAlignment="1"/>
    <xf numFmtId="0" fontId="0" fillId="0" borderId="0" xfId="0" applyProtection="1"/>
    <xf numFmtId="0" fontId="0" fillId="0" borderId="0" xfId="0" applyBorder="1" applyAlignment="1">
      <alignment horizontal="center" wrapText="1"/>
    </xf>
    <xf numFmtId="0" fontId="0" fillId="0" borderId="0" xfId="0" applyBorder="1" applyProtection="1"/>
    <xf numFmtId="0" fontId="0" fillId="0" borderId="0" xfId="0" applyBorder="1" applyAlignment="1" applyProtection="1">
      <alignment wrapText="1"/>
    </xf>
    <xf numFmtId="0" fontId="0" fillId="0" borderId="0" xfId="0" applyBorder="1" applyAlignment="1" applyProtection="1">
      <alignment horizontal="center" wrapText="1"/>
    </xf>
    <xf numFmtId="0" fontId="0" fillId="0" borderId="0" xfId="0" applyBorder="1" applyAlignment="1" applyProtection="1">
      <alignment horizontal="center"/>
    </xf>
    <xf numFmtId="5" fontId="0" fillId="0" borderId="0" xfId="0" applyNumberFormat="1" applyBorder="1" applyProtection="1"/>
    <xf numFmtId="0" fontId="7" fillId="0" borderId="6" xfId="0" applyFont="1" applyBorder="1" applyAlignment="1">
      <alignment horizontal="right"/>
    </xf>
    <xf numFmtId="43" fontId="10" fillId="0" borderId="4" xfId="1" applyFont="1" applyBorder="1"/>
    <xf numFmtId="164" fontId="0" fillId="0" borderId="4" xfId="1" applyNumberFormat="1" applyFont="1" applyBorder="1"/>
    <xf numFmtId="0" fontId="10" fillId="0" borderId="1"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right"/>
    </xf>
    <xf numFmtId="0" fontId="5" fillId="0" borderId="1" xfId="0" applyFont="1" applyBorder="1" applyAlignment="1">
      <alignment horizontal="center"/>
    </xf>
    <xf numFmtId="43" fontId="10" fillId="0" borderId="9" xfId="1" applyFont="1" applyBorder="1"/>
    <xf numFmtId="4" fontId="9" fillId="0" borderId="10" xfId="0" applyNumberFormat="1" applyFont="1" applyBorder="1" applyAlignment="1"/>
    <xf numFmtId="0" fontId="10" fillId="0" borderId="11" xfId="0" applyFont="1" applyBorder="1"/>
    <xf numFmtId="0" fontId="0" fillId="0" borderId="12" xfId="0" applyBorder="1"/>
    <xf numFmtId="0" fontId="0" fillId="0" borderId="13" xfId="0" applyBorder="1"/>
    <xf numFmtId="0" fontId="10" fillId="0" borderId="14" xfId="0" applyFont="1" applyBorder="1" applyAlignment="1">
      <alignment horizontal="center"/>
    </xf>
    <xf numFmtId="0" fontId="8" fillId="0" borderId="15" xfId="0" applyFont="1" applyBorder="1" applyAlignment="1">
      <alignment horizontal="center"/>
    </xf>
    <xf numFmtId="0" fontId="8" fillId="0" borderId="14" xfId="0" applyFont="1" applyBorder="1"/>
    <xf numFmtId="4" fontId="9" fillId="0" borderId="15" xfId="0" applyNumberFormat="1" applyFont="1" applyBorder="1" applyAlignment="1"/>
    <xf numFmtId="43" fontId="4" fillId="0" borderId="4" xfId="1" applyFont="1" applyBorder="1" applyAlignment="1"/>
    <xf numFmtId="164" fontId="4" fillId="0" borderId="4" xfId="1" applyNumberFormat="1" applyFont="1" applyBorder="1" applyAlignment="1"/>
    <xf numFmtId="43" fontId="4" fillId="0" borderId="4" xfId="1" applyFont="1" applyBorder="1" applyAlignment="1">
      <alignment horizontal="center"/>
    </xf>
    <xf numFmtId="43" fontId="5" fillId="0" borderId="3" xfId="1" applyFont="1" applyBorder="1" applyAlignment="1">
      <alignment horizontal="center"/>
    </xf>
    <xf numFmtId="43" fontId="4" fillId="0" borderId="3" xfId="1" applyFont="1" applyBorder="1" applyAlignment="1">
      <alignment horizontal="center"/>
    </xf>
    <xf numFmtId="43" fontId="0" fillId="0" borderId="0" xfId="1" applyFont="1"/>
    <xf numFmtId="43" fontId="5" fillId="0" borderId="7" xfId="1" applyFont="1" applyBorder="1" applyAlignment="1">
      <alignment horizontal="center"/>
    </xf>
    <xf numFmtId="43" fontId="4" fillId="0" borderId="7" xfId="1" applyFont="1" applyBorder="1" applyAlignment="1">
      <alignment horizontal="center"/>
    </xf>
    <xf numFmtId="43" fontId="10" fillId="0" borderId="7" xfId="1" applyFont="1" applyBorder="1" applyAlignment="1">
      <alignment horizontal="center"/>
    </xf>
    <xf numFmtId="43" fontId="4" fillId="0" borderId="5" xfId="1" applyFont="1" applyBorder="1" applyAlignment="1"/>
    <xf numFmtId="43" fontId="4" fillId="0" borderId="0" xfId="1" applyFont="1" applyBorder="1" applyAlignment="1"/>
    <xf numFmtId="43" fontId="5" fillId="0" borderId="18" xfId="1" applyFont="1" applyBorder="1" applyAlignment="1">
      <alignment horizontal="center"/>
    </xf>
    <xf numFmtId="43" fontId="4" fillId="0" borderId="1" xfId="1" applyFont="1" applyBorder="1" applyAlignment="1">
      <alignment horizontal="center"/>
    </xf>
    <xf numFmtId="164" fontId="0" fillId="0" borderId="7" xfId="1" applyNumberFormat="1" applyFont="1" applyBorder="1"/>
    <xf numFmtId="164" fontId="0" fillId="0" borderId="4" xfId="1" applyNumberFormat="1" applyFont="1" applyFill="1" applyBorder="1"/>
    <xf numFmtId="0" fontId="4" fillId="0" borderId="19" xfId="0" applyFont="1" applyBorder="1" applyAlignment="1"/>
    <xf numFmtId="43" fontId="4" fillId="0" borderId="19" xfId="1" applyFont="1" applyBorder="1" applyAlignment="1"/>
    <xf numFmtId="164" fontId="4" fillId="0" borderId="5" xfId="1" applyNumberFormat="1" applyFont="1" applyBorder="1" applyAlignment="1"/>
    <xf numFmtId="164" fontId="4" fillId="0" borderId="0" xfId="1" applyNumberFormat="1" applyFont="1" applyBorder="1" applyAlignment="1"/>
    <xf numFmtId="164" fontId="3" fillId="0" borderId="0" xfId="1" applyNumberFormat="1" applyFont="1" applyBorder="1" applyAlignment="1"/>
    <xf numFmtId="164" fontId="4" fillId="0" borderId="6" xfId="1" applyNumberFormat="1" applyFont="1" applyBorder="1" applyAlignment="1"/>
    <xf numFmtId="0" fontId="3" fillId="0" borderId="20" xfId="0" applyFont="1" applyBorder="1" applyAlignment="1">
      <alignment horizontal="left"/>
    </xf>
    <xf numFmtId="0" fontId="3"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14" xfId="0" applyFont="1" applyBorder="1" applyAlignment="1">
      <alignment horizontal="center"/>
    </xf>
    <xf numFmtId="164" fontId="0" fillId="0" borderId="15" xfId="1" applyNumberFormat="1" applyFont="1" applyBorder="1"/>
    <xf numFmtId="0" fontId="4" fillId="0" borderId="24" xfId="0" applyFont="1" applyBorder="1" applyAlignment="1"/>
    <xf numFmtId="0" fontId="4" fillId="0" borderId="25" xfId="0" applyFont="1" applyBorder="1" applyAlignment="1"/>
    <xf numFmtId="0" fontId="3" fillId="0" borderId="24" xfId="0" applyFont="1" applyBorder="1" applyAlignment="1">
      <alignment horizontal="center"/>
    </xf>
    <xf numFmtId="0" fontId="3" fillId="0" borderId="25" xfId="0" applyFont="1" applyBorder="1" applyAlignment="1"/>
    <xf numFmtId="0" fontId="3" fillId="0" borderId="12" xfId="0" applyFont="1" applyBorder="1" applyAlignment="1">
      <alignment horizontal="left"/>
    </xf>
    <xf numFmtId="0" fontId="3" fillId="0" borderId="13" xfId="0" applyFont="1" applyBorder="1" applyAlignment="1"/>
    <xf numFmtId="43" fontId="0" fillId="0" borderId="0" xfId="1" applyFont="1" applyBorder="1"/>
    <xf numFmtId="0" fontId="4" fillId="0" borderId="20" xfId="0" applyFont="1" applyBorder="1" applyAlignment="1">
      <alignment horizontal="center"/>
    </xf>
    <xf numFmtId="0" fontId="10" fillId="0" borderId="20" xfId="0" applyFont="1" applyBorder="1" applyAlignment="1">
      <alignment horizontal="center"/>
    </xf>
    <xf numFmtId="0" fontId="4" fillId="0" borderId="26" xfId="0" applyFont="1" applyBorder="1" applyAlignment="1">
      <alignment horizontal="center"/>
    </xf>
    <xf numFmtId="0" fontId="4" fillId="0" borderId="12" xfId="0" applyFont="1" applyBorder="1" applyAlignment="1"/>
    <xf numFmtId="0" fontId="4" fillId="0" borderId="13" xfId="0" applyFont="1" applyBorder="1" applyAlignment="1"/>
    <xf numFmtId="0" fontId="3" fillId="0" borderId="27" xfId="0" applyFont="1" applyBorder="1" applyAlignment="1">
      <alignment horizontal="left"/>
    </xf>
    <xf numFmtId="0" fontId="4" fillId="0" borderId="27" xfId="0" applyFont="1" applyBorder="1" applyAlignment="1"/>
    <xf numFmtId="43" fontId="4" fillId="0" borderId="27" xfId="1" applyFont="1" applyBorder="1" applyAlignment="1"/>
    <xf numFmtId="43" fontId="3" fillId="0" borderId="28" xfId="1" applyNumberFormat="1" applyFont="1" applyBorder="1" applyAlignment="1"/>
    <xf numFmtId="0" fontId="7" fillId="0" borderId="27" xfId="0" applyFont="1" applyBorder="1"/>
    <xf numFmtId="0" fontId="0" fillId="0" borderId="27" xfId="0" applyBorder="1"/>
    <xf numFmtId="43" fontId="0" fillId="0" borderId="27" xfId="1" applyFont="1" applyBorder="1"/>
    <xf numFmtId="43" fontId="3" fillId="0" borderId="27" xfId="0" applyNumberFormat="1" applyFont="1" applyBorder="1"/>
    <xf numFmtId="0" fontId="3" fillId="0" borderId="6" xfId="0" applyFont="1" applyBorder="1" applyAlignment="1">
      <alignment horizontal="right"/>
    </xf>
    <xf numFmtId="0" fontId="3" fillId="0" borderId="5" xfId="0" applyFont="1" applyBorder="1" applyAlignment="1">
      <alignment horizontal="right"/>
    </xf>
    <xf numFmtId="0" fontId="3" fillId="0" borderId="5" xfId="0" applyFont="1" applyBorder="1"/>
    <xf numFmtId="164" fontId="4" fillId="0" borderId="25" xfId="1" applyNumberFormat="1" applyFont="1" applyBorder="1" applyAlignment="1"/>
    <xf numFmtId="164" fontId="3" fillId="0" borderId="25" xfId="1" applyNumberFormat="1" applyFont="1" applyBorder="1" applyAlignment="1"/>
    <xf numFmtId="43" fontId="0" fillId="0" borderId="0" xfId="0" applyNumberFormat="1"/>
    <xf numFmtId="0" fontId="4" fillId="0" borderId="29" xfId="0" applyFont="1" applyBorder="1" applyAlignment="1"/>
    <xf numFmtId="0" fontId="4" fillId="0" borderId="20" xfId="0" applyFont="1" applyBorder="1" applyAlignment="1"/>
    <xf numFmtId="0" fontId="7" fillId="0" borderId="0" xfId="0" applyFont="1" applyBorder="1"/>
    <xf numFmtId="43" fontId="3" fillId="0" borderId="0" xfId="0" applyNumberFormat="1" applyFont="1" applyBorder="1"/>
    <xf numFmtId="0" fontId="3" fillId="0" borderId="14" xfId="0" applyFont="1" applyBorder="1" applyAlignment="1">
      <alignment horizontal="left"/>
    </xf>
    <xf numFmtId="0" fontId="3" fillId="0" borderId="12" xfId="0" applyFont="1" applyBorder="1" applyAlignment="1">
      <alignment horizontal="center"/>
    </xf>
    <xf numFmtId="164" fontId="3" fillId="0" borderId="13" xfId="1" applyNumberFormat="1" applyFont="1" applyBorder="1" applyAlignment="1"/>
    <xf numFmtId="0" fontId="3" fillId="0" borderId="30" xfId="0" applyFont="1" applyBorder="1" applyAlignment="1">
      <alignment horizontal="left"/>
    </xf>
    <xf numFmtId="0" fontId="4" fillId="0" borderId="31" xfId="0" applyFont="1" applyBorder="1" applyAlignment="1"/>
    <xf numFmtId="43" fontId="4" fillId="0" borderId="31" xfId="1" applyFont="1" applyBorder="1" applyAlignment="1"/>
    <xf numFmtId="43" fontId="3" fillId="0" borderId="32" xfId="1" applyNumberFormat="1" applyFont="1" applyBorder="1" applyAlignment="1"/>
    <xf numFmtId="43" fontId="3" fillId="0" borderId="33" xfId="1" applyNumberFormat="1" applyFont="1" applyBorder="1" applyAlignment="1"/>
    <xf numFmtId="0" fontId="3" fillId="0" borderId="27" xfId="0" applyFont="1" applyBorder="1"/>
    <xf numFmtId="43" fontId="3" fillId="0" borderId="27" xfId="1" applyFont="1" applyBorder="1"/>
    <xf numFmtId="14" fontId="0" fillId="0" borderId="0" xfId="0" applyNumberFormat="1"/>
    <xf numFmtId="0" fontId="3" fillId="0" borderId="2" xfId="0" applyFont="1" applyBorder="1" applyAlignment="1">
      <alignment horizontal="left"/>
    </xf>
    <xf numFmtId="9" fontId="13" fillId="0" borderId="3" xfId="13" applyFont="1" applyBorder="1" applyAlignment="1">
      <alignment horizontal="center"/>
    </xf>
    <xf numFmtId="0" fontId="13" fillId="0" borderId="3" xfId="0" applyFont="1" applyBorder="1" applyAlignment="1">
      <alignment horizontal="center"/>
    </xf>
    <xf numFmtId="43" fontId="3" fillId="0" borderId="15" xfId="1" applyNumberFormat="1" applyFont="1" applyBorder="1" applyAlignment="1"/>
    <xf numFmtId="164" fontId="4" fillId="0" borderId="15" xfId="1" applyNumberFormat="1" applyFont="1" applyBorder="1"/>
    <xf numFmtId="164" fontId="4" fillId="0" borderId="4" xfId="1" applyNumberFormat="1" applyFont="1" applyBorder="1" applyAlignment="1">
      <alignment horizontal="right"/>
    </xf>
    <xf numFmtId="43" fontId="3" fillId="0" borderId="15" xfId="1" applyFont="1" applyBorder="1" applyAlignment="1"/>
    <xf numFmtId="0" fontId="0" fillId="0" borderId="34" xfId="0" applyBorder="1"/>
    <xf numFmtId="164" fontId="4" fillId="0" borderId="6" xfId="1" applyNumberFormat="1" applyFont="1" applyBorder="1" applyAlignment="1">
      <alignment horizontal="center"/>
    </xf>
    <xf numFmtId="43" fontId="3" fillId="0" borderId="0" xfId="0" applyNumberFormat="1" applyFont="1"/>
    <xf numFmtId="9" fontId="13" fillId="2" borderId="3" xfId="13" applyFont="1" applyFill="1" applyBorder="1" applyAlignment="1">
      <alignment horizontal="center"/>
    </xf>
    <xf numFmtId="0" fontId="3" fillId="2" borderId="0" xfId="0" applyFont="1" applyFill="1"/>
    <xf numFmtId="43" fontId="4" fillId="2" borderId="4" xfId="1" applyFont="1" applyFill="1" applyBorder="1" applyAlignment="1"/>
    <xf numFmtId="164" fontId="4" fillId="2" borderId="4" xfId="1" applyNumberFormat="1" applyFont="1" applyFill="1" applyBorder="1" applyAlignment="1"/>
    <xf numFmtId="10" fontId="4" fillId="2" borderId="4" xfId="13" applyNumberFormat="1" applyFont="1" applyFill="1" applyBorder="1" applyAlignment="1"/>
    <xf numFmtId="164" fontId="4" fillId="2" borderId="3" xfId="1" applyNumberFormat="1" applyFont="1" applyFill="1" applyBorder="1" applyAlignment="1">
      <alignment horizontal="center"/>
    </xf>
    <xf numFmtId="43" fontId="4" fillId="2" borderId="3" xfId="1" applyFont="1" applyFill="1" applyBorder="1" applyAlignment="1">
      <alignment horizontal="center"/>
    </xf>
    <xf numFmtId="0" fontId="4" fillId="0" borderId="22" xfId="0" applyFont="1" applyBorder="1" applyAlignment="1">
      <alignment horizontal="left"/>
    </xf>
    <xf numFmtId="0" fontId="0" fillId="2" borderId="0" xfId="0" applyFill="1"/>
    <xf numFmtId="0" fontId="0" fillId="0" borderId="35" xfId="0" applyBorder="1"/>
    <xf numFmtId="0" fontId="10" fillId="0" borderId="36" xfId="0" applyFont="1" applyBorder="1" applyAlignment="1">
      <alignment horizontal="center"/>
    </xf>
    <xf numFmtId="0" fontId="10" fillId="0" borderId="37" xfId="0" applyFont="1" applyBorder="1" applyAlignment="1">
      <alignment horizontal="center"/>
    </xf>
    <xf numFmtId="43" fontId="10" fillId="0" borderId="37" xfId="1" applyFont="1" applyBorder="1" applyAlignment="1">
      <alignment horizontal="center"/>
    </xf>
    <xf numFmtId="43" fontId="10" fillId="0" borderId="38" xfId="1" applyFont="1" applyBorder="1" applyAlignment="1">
      <alignment horizontal="center"/>
    </xf>
    <xf numFmtId="0" fontId="5" fillId="0" borderId="39" xfId="0" applyFont="1" applyBorder="1" applyAlignment="1">
      <alignment horizontal="center"/>
    </xf>
    <xf numFmtId="0" fontId="3" fillId="0" borderId="40" xfId="0" applyFont="1" applyBorder="1" applyAlignment="1">
      <alignment horizontal="center"/>
    </xf>
    <xf numFmtId="0" fontId="3" fillId="0" borderId="46" xfId="0" applyFont="1" applyBorder="1" applyAlignment="1"/>
    <xf numFmtId="0" fontId="11" fillId="2" borderId="0" xfId="0" applyFont="1" applyFill="1"/>
    <xf numFmtId="0" fontId="3" fillId="0" borderId="0" xfId="0" applyFont="1" applyFill="1"/>
    <xf numFmtId="0" fontId="5" fillId="3" borderId="7" xfId="0" applyFont="1" applyFill="1" applyBorder="1" applyAlignment="1">
      <alignment horizontal="center"/>
    </xf>
    <xf numFmtId="0" fontId="5" fillId="4" borderId="7" xfId="0" applyFont="1" applyFill="1" applyBorder="1" applyAlignment="1">
      <alignment horizontal="center"/>
    </xf>
    <xf numFmtId="0" fontId="7" fillId="6" borderId="27" xfId="0" applyFont="1" applyFill="1" applyBorder="1"/>
    <xf numFmtId="0" fontId="3" fillId="6" borderId="27" xfId="0" applyFont="1" applyFill="1" applyBorder="1"/>
    <xf numFmtId="43" fontId="3" fillId="6" borderId="27" xfId="1" applyFont="1" applyFill="1" applyBorder="1"/>
    <xf numFmtId="0" fontId="4" fillId="6" borderId="4" xfId="0" applyFont="1" applyFill="1" applyBorder="1" applyAlignment="1"/>
    <xf numFmtId="164" fontId="0" fillId="6" borderId="15" xfId="1" applyNumberFormat="1" applyFont="1" applyFill="1" applyBorder="1"/>
    <xf numFmtId="43" fontId="3" fillId="6" borderId="15" xfId="1" applyNumberFormat="1" applyFont="1" applyFill="1" applyBorder="1" applyAlignment="1"/>
    <xf numFmtId="164" fontId="4" fillId="2" borderId="47" xfId="1" applyNumberFormat="1" applyFont="1" applyFill="1" applyBorder="1" applyAlignment="1"/>
    <xf numFmtId="164" fontId="4" fillId="2" borderId="48" xfId="1" applyNumberFormat="1" applyFont="1" applyFill="1" applyBorder="1" applyAlignment="1"/>
    <xf numFmtId="43" fontId="0" fillId="4" borderId="47" xfId="1" applyFont="1" applyFill="1" applyBorder="1"/>
    <xf numFmtId="43" fontId="0" fillId="4" borderId="48" xfId="1" applyFont="1" applyFill="1" applyBorder="1"/>
    <xf numFmtId="43" fontId="0" fillId="3" borderId="47" xfId="1" applyFont="1" applyFill="1" applyBorder="1"/>
    <xf numFmtId="43" fontId="0" fillId="3" borderId="48" xfId="1" applyFont="1" applyFill="1" applyBorder="1"/>
    <xf numFmtId="43" fontId="0" fillId="5" borderId="47" xfId="1" applyFont="1" applyFill="1" applyBorder="1"/>
    <xf numFmtId="43" fontId="0" fillId="5" borderId="48" xfId="1" applyFont="1" applyFill="1" applyBorder="1"/>
    <xf numFmtId="164" fontId="0" fillId="6" borderId="47" xfId="1" applyNumberFormat="1" applyFont="1" applyFill="1" applyBorder="1"/>
    <xf numFmtId="164" fontId="0" fillId="6" borderId="48" xfId="1" applyNumberFormat="1" applyFont="1" applyFill="1" applyBorder="1"/>
    <xf numFmtId="0" fontId="0" fillId="7" borderId="47" xfId="0" applyFill="1" applyBorder="1"/>
    <xf numFmtId="0" fontId="0" fillId="7" borderId="48" xfId="0" applyFill="1" applyBorder="1"/>
    <xf numFmtId="0" fontId="0" fillId="2" borderId="18" xfId="0" applyFill="1" applyBorder="1"/>
    <xf numFmtId="0" fontId="0" fillId="2" borderId="19" xfId="0" applyFill="1" applyBorder="1"/>
    <xf numFmtId="0" fontId="0" fillId="2" borderId="1" xfId="0" applyFill="1" applyBorder="1"/>
    <xf numFmtId="0" fontId="0" fillId="2" borderId="4" xfId="0" applyFill="1" applyBorder="1"/>
    <xf numFmtId="0" fontId="3" fillId="2" borderId="49" xfId="0" applyFont="1" applyFill="1" applyBorder="1"/>
    <xf numFmtId="0" fontId="0" fillId="2" borderId="5" xfId="0" applyFill="1" applyBorder="1"/>
    <xf numFmtId="0" fontId="0" fillId="2" borderId="6" xfId="0" applyFill="1" applyBorder="1"/>
    <xf numFmtId="0" fontId="0" fillId="2" borderId="49" xfId="0" applyFill="1" applyBorder="1"/>
    <xf numFmtId="164" fontId="0" fillId="0" borderId="15" xfId="1" applyNumberFormat="1" applyFont="1" applyBorder="1" applyProtection="1"/>
    <xf numFmtId="164" fontId="4" fillId="2" borderId="4" xfId="1" applyNumberFormat="1" applyFont="1" applyFill="1" applyBorder="1" applyAlignment="1" applyProtection="1"/>
    <xf numFmtId="164" fontId="4" fillId="0" borderId="4" xfId="1" applyNumberFormat="1" applyFont="1" applyBorder="1" applyAlignment="1" applyProtection="1"/>
    <xf numFmtId="0" fontId="14" fillId="0" borderId="11" xfId="0" applyFont="1" applyBorder="1" applyAlignment="1">
      <alignment wrapText="1"/>
    </xf>
    <xf numFmtId="0" fontId="3" fillId="0" borderId="50" xfId="0" applyFont="1" applyBorder="1" applyAlignment="1">
      <alignment horizontal="center"/>
    </xf>
    <xf numFmtId="164" fontId="5" fillId="3" borderId="7" xfId="1" applyNumberFormat="1" applyFont="1" applyFill="1" applyBorder="1" applyAlignment="1">
      <alignment horizontal="center"/>
    </xf>
    <xf numFmtId="164" fontId="5" fillId="3" borderId="39" xfId="1" applyNumberFormat="1" applyFont="1" applyFill="1" applyBorder="1" applyAlignment="1">
      <alignment horizontal="center"/>
    </xf>
    <xf numFmtId="164" fontId="5" fillId="4" borderId="7" xfId="1" applyNumberFormat="1" applyFont="1" applyFill="1" applyBorder="1" applyAlignment="1">
      <alignment horizontal="center"/>
    </xf>
    <xf numFmtId="164" fontId="5" fillId="4" borderId="39" xfId="1" applyNumberFormat="1" applyFont="1" applyFill="1" applyBorder="1" applyAlignment="1">
      <alignment horizontal="center"/>
    </xf>
    <xf numFmtId="164" fontId="5" fillId="5" borderId="7" xfId="1" applyNumberFormat="1" applyFont="1" applyFill="1" applyBorder="1" applyAlignment="1">
      <alignment horizontal="center"/>
    </xf>
    <xf numFmtId="164" fontId="5" fillId="5" borderId="39" xfId="1" applyNumberFormat="1" applyFont="1" applyFill="1" applyBorder="1" applyAlignment="1">
      <alignment horizontal="center"/>
    </xf>
    <xf numFmtId="0" fontId="3" fillId="0" borderId="39" xfId="0" applyFont="1" applyBorder="1" applyAlignment="1">
      <alignment horizontal="center"/>
    </xf>
    <xf numFmtId="0" fontId="3" fillId="0" borderId="51" xfId="0" applyFont="1" applyBorder="1" applyAlignment="1">
      <alignment horizontal="center"/>
    </xf>
    <xf numFmtId="0" fontId="3" fillId="0" borderId="14" xfId="0" applyFont="1" applyBorder="1"/>
    <xf numFmtId="0" fontId="3" fillId="0" borderId="24" xfId="0" applyFont="1" applyBorder="1"/>
    <xf numFmtId="0" fontId="3" fillId="0" borderId="52" xfId="0" applyFont="1" applyBorder="1"/>
    <xf numFmtId="0" fontId="0" fillId="0" borderId="24" xfId="0" applyBorder="1"/>
    <xf numFmtId="0" fontId="0" fillId="0" borderId="30" xfId="0" applyBorder="1"/>
    <xf numFmtId="0" fontId="0" fillId="0" borderId="31" xfId="0" applyBorder="1"/>
    <xf numFmtId="0" fontId="3" fillId="0" borderId="32" xfId="0" applyFont="1" applyBorder="1" applyAlignment="1">
      <alignment horizontal="right"/>
    </xf>
    <xf numFmtId="43" fontId="0" fillId="0" borderId="16" xfId="1" applyFont="1" applyBorder="1"/>
    <xf numFmtId="43" fontId="0" fillId="0" borderId="17" xfId="1" applyFont="1" applyBorder="1"/>
    <xf numFmtId="164" fontId="0" fillId="0" borderId="5" xfId="1" applyNumberFormat="1" applyFont="1" applyBorder="1"/>
    <xf numFmtId="164" fontId="0" fillId="0" borderId="25" xfId="1" applyNumberFormat="1" applyFont="1" applyBorder="1"/>
    <xf numFmtId="164" fontId="0" fillId="0" borderId="6" xfId="1" applyNumberFormat="1" applyFont="1" applyBorder="1"/>
    <xf numFmtId="43" fontId="0" fillId="0" borderId="32" xfId="1" applyFont="1" applyBorder="1"/>
    <xf numFmtId="0" fontId="3" fillId="0" borderId="53" xfId="0" applyFont="1" applyBorder="1" applyAlignment="1">
      <alignment horizontal="center"/>
    </xf>
    <xf numFmtId="0" fontId="3" fillId="0" borderId="54" xfId="0" applyFont="1" applyBorder="1" applyAlignment="1">
      <alignment horizontal="center"/>
    </xf>
    <xf numFmtId="0" fontId="0" fillId="0" borderId="55" xfId="0" applyBorder="1"/>
    <xf numFmtId="164" fontId="0" fillId="0" borderId="56" xfId="1" applyNumberFormat="1" applyFont="1" applyBorder="1"/>
    <xf numFmtId="43" fontId="10" fillId="0" borderId="56" xfId="1" applyFont="1" applyBorder="1"/>
    <xf numFmtId="43" fontId="0" fillId="0" borderId="57" xfId="1" applyFont="1" applyBorder="1"/>
    <xf numFmtId="0" fontId="0" fillId="0" borderId="25" xfId="0" applyBorder="1"/>
    <xf numFmtId="43" fontId="10" fillId="0" borderId="25" xfId="1" applyFont="1" applyBorder="1"/>
    <xf numFmtId="43" fontId="0" fillId="0" borderId="33" xfId="1" applyFont="1" applyBorder="1"/>
    <xf numFmtId="0" fontId="3" fillId="4" borderId="38" xfId="0" applyFont="1" applyFill="1" applyBorder="1" applyAlignment="1">
      <alignment horizontal="center"/>
    </xf>
    <xf numFmtId="0" fontId="3" fillId="4" borderId="2" xfId="0" applyFont="1" applyFill="1" applyBorder="1" applyAlignment="1">
      <alignment horizontal="center" wrapText="1"/>
    </xf>
    <xf numFmtId="0" fontId="3" fillId="3" borderId="38" xfId="0" applyFont="1" applyFill="1" applyBorder="1" applyAlignment="1">
      <alignment horizontal="center"/>
    </xf>
    <xf numFmtId="0" fontId="3" fillId="3" borderId="2" xfId="0" applyFont="1" applyFill="1" applyBorder="1" applyAlignment="1">
      <alignment horizontal="center" wrapText="1"/>
    </xf>
    <xf numFmtId="0" fontId="3" fillId="5" borderId="50" xfId="0" applyFont="1" applyFill="1" applyBorder="1" applyAlignment="1">
      <alignment horizontal="center"/>
    </xf>
    <xf numFmtId="0" fontId="3" fillId="5" borderId="51" xfId="0" applyFont="1" applyFill="1" applyBorder="1" applyAlignment="1">
      <alignment horizontal="center" wrapText="1"/>
    </xf>
    <xf numFmtId="0" fontId="0" fillId="0" borderId="58" xfId="0" applyBorder="1"/>
    <xf numFmtId="43" fontId="10" fillId="0" borderId="5" xfId="1" applyFont="1" applyBorder="1"/>
    <xf numFmtId="0" fontId="3" fillId="0" borderId="1" xfId="0" applyFont="1" applyBorder="1" applyAlignment="1">
      <alignment horizontal="left"/>
    </xf>
    <xf numFmtId="0" fontId="4" fillId="0" borderId="0" xfId="0" applyFont="1"/>
    <xf numFmtId="164" fontId="4" fillId="0" borderId="4" xfId="1" applyNumberFormat="1" applyFont="1" applyBorder="1" applyAlignment="1" applyProtection="1">
      <alignment horizontal="right"/>
    </xf>
    <xf numFmtId="0" fontId="3" fillId="0" borderId="6" xfId="0" applyFont="1" applyBorder="1" applyAlignment="1">
      <alignment horizontal="right" wrapText="1"/>
    </xf>
    <xf numFmtId="0" fontId="3" fillId="0" borderId="4" xfId="0" applyFont="1" applyBorder="1" applyAlignment="1">
      <alignment horizontal="center" wrapText="1"/>
    </xf>
    <xf numFmtId="0" fontId="5" fillId="4" borderId="7" xfId="0" applyFont="1" applyFill="1" applyBorder="1" applyAlignment="1">
      <alignment horizontal="center" wrapText="1"/>
    </xf>
    <xf numFmtId="0" fontId="5" fillId="4" borderId="3" xfId="0" applyFont="1" applyFill="1" applyBorder="1" applyAlignment="1">
      <alignment horizontal="center" wrapText="1"/>
    </xf>
    <xf numFmtId="0" fontId="5" fillId="3" borderId="7" xfId="0" applyFont="1" applyFill="1" applyBorder="1" applyAlignment="1">
      <alignment horizontal="center" wrapText="1"/>
    </xf>
    <xf numFmtId="0" fontId="5" fillId="3" borderId="3" xfId="0" applyFont="1" applyFill="1" applyBorder="1" applyAlignment="1">
      <alignment horizontal="center" wrapText="1"/>
    </xf>
    <xf numFmtId="0" fontId="5" fillId="5" borderId="7" xfId="0" applyFont="1" applyFill="1" applyBorder="1" applyAlignment="1">
      <alignment horizontal="center" wrapText="1"/>
    </xf>
    <xf numFmtId="0" fontId="5" fillId="5" borderId="3" xfId="0" applyFont="1" applyFill="1" applyBorder="1" applyAlignment="1">
      <alignment horizontal="center" wrapText="1"/>
    </xf>
    <xf numFmtId="0" fontId="5" fillId="0" borderId="7" xfId="0" applyFont="1" applyBorder="1" applyAlignment="1">
      <alignment horizontal="center" wrapText="1"/>
    </xf>
    <xf numFmtId="0" fontId="3" fillId="0" borderId="3" xfId="0" applyFont="1" applyBorder="1" applyAlignment="1">
      <alignment horizontal="center" wrapText="1"/>
    </xf>
    <xf numFmtId="0" fontId="16" fillId="0" borderId="3" xfId="0" applyFont="1" applyBorder="1" applyAlignment="1">
      <alignment horizontal="center" wrapText="1"/>
    </xf>
    <xf numFmtId="0" fontId="3" fillId="0" borderId="4" xfId="0" applyFont="1" applyBorder="1" applyAlignment="1">
      <alignment horizontal="center" vertical="center" wrapText="1"/>
    </xf>
    <xf numFmtId="0" fontId="16" fillId="0" borderId="34" xfId="0" applyFont="1" applyBorder="1" applyAlignment="1">
      <alignment horizontal="center" wrapText="1"/>
    </xf>
    <xf numFmtId="0" fontId="7" fillId="8" borderId="49" xfId="0" applyFont="1" applyFill="1" applyBorder="1" applyAlignment="1">
      <alignment horizontal="left"/>
    </xf>
    <xf numFmtId="0" fontId="7" fillId="8" borderId="5" xfId="0" applyFont="1" applyFill="1" applyBorder="1" applyAlignment="1">
      <alignment horizontal="left"/>
    </xf>
    <xf numFmtId="0" fontId="7" fillId="8" borderId="6" xfId="0" applyFont="1" applyFill="1" applyBorder="1" applyAlignment="1">
      <alignment horizontal="left"/>
    </xf>
    <xf numFmtId="0" fontId="7" fillId="8" borderId="49" xfId="0" applyFont="1" applyFill="1" applyBorder="1" applyAlignment="1">
      <alignment horizontal="right"/>
    </xf>
    <xf numFmtId="0" fontId="7" fillId="8" borderId="5" xfId="0" applyFont="1" applyFill="1" applyBorder="1" applyAlignment="1">
      <alignment horizontal="right"/>
    </xf>
    <xf numFmtId="0" fontId="7" fillId="8" borderId="4" xfId="0" applyFont="1" applyFill="1" applyBorder="1" applyAlignment="1">
      <alignment horizontal="right"/>
    </xf>
    <xf numFmtId="0" fontId="3" fillId="0" borderId="49" xfId="0" applyFont="1" applyBorder="1"/>
    <xf numFmtId="0" fontId="27" fillId="0" borderId="0" xfId="0" applyFont="1"/>
    <xf numFmtId="0" fontId="27" fillId="0" borderId="0" xfId="0" applyFont="1"/>
    <xf numFmtId="43" fontId="3" fillId="0" borderId="16" xfId="1" applyNumberFormat="1" applyFont="1" applyBorder="1" applyAlignment="1"/>
    <xf numFmtId="0" fontId="28" fillId="0" borderId="3" xfId="0" applyFont="1" applyBorder="1" applyAlignment="1">
      <alignment horizontal="center"/>
    </xf>
    <xf numFmtId="0" fontId="29" fillId="0" borderId="22" xfId="0" applyFont="1" applyBorder="1" applyAlignment="1">
      <alignment horizontal="left"/>
    </xf>
    <xf numFmtId="0" fontId="29" fillId="0" borderId="2" xfId="0" applyFont="1" applyBorder="1" applyAlignment="1">
      <alignment horizontal="left"/>
    </xf>
    <xf numFmtId="43" fontId="30" fillId="0" borderId="3" xfId="1" applyFont="1" applyBorder="1" applyAlignment="1">
      <alignment horizontal="center"/>
    </xf>
    <xf numFmtId="43" fontId="29" fillId="0" borderId="3" xfId="1" applyFont="1" applyBorder="1" applyAlignment="1">
      <alignment horizontal="center"/>
    </xf>
    <xf numFmtId="0" fontId="27" fillId="0" borderId="0" xfId="12" applyFont="1"/>
    <xf numFmtId="0" fontId="9" fillId="0" borderId="0" xfId="11" applyFont="1" applyBorder="1" applyAlignment="1">
      <alignment horizontal="center"/>
    </xf>
    <xf numFmtId="164" fontId="0" fillId="0" borderId="15" xfId="3" applyNumberFormat="1" applyFont="1" applyBorder="1"/>
    <xf numFmtId="164" fontId="0" fillId="0" borderId="0" xfId="0" applyNumberFormat="1"/>
    <xf numFmtId="0" fontId="3" fillId="0" borderId="24" xfId="0" applyFont="1" applyBorder="1" applyAlignment="1">
      <alignment horizontal="left"/>
    </xf>
    <xf numFmtId="0" fontId="9" fillId="0" borderId="12" xfId="11" applyFont="1" applyBorder="1" applyAlignment="1">
      <alignment horizontal="center"/>
    </xf>
    <xf numFmtId="0" fontId="9" fillId="0" borderId="13" xfId="11" applyFont="1" applyBorder="1" applyAlignment="1">
      <alignment horizontal="center"/>
    </xf>
    <xf numFmtId="0" fontId="4" fillId="0" borderId="0" xfId="11"/>
    <xf numFmtId="0" fontId="3" fillId="0" borderId="0" xfId="11" applyFont="1"/>
    <xf numFmtId="0" fontId="5" fillId="0" borderId="18" xfId="0" applyFont="1" applyBorder="1" applyAlignment="1">
      <alignment horizontal="center"/>
    </xf>
    <xf numFmtId="43" fontId="3" fillId="0" borderId="17" xfId="1" applyNumberFormat="1" applyFont="1" applyBorder="1" applyAlignment="1"/>
    <xf numFmtId="0" fontId="3" fillId="0" borderId="30" xfId="11" applyFont="1" applyBorder="1" applyAlignment="1">
      <alignment horizontal="left"/>
    </xf>
    <xf numFmtId="43" fontId="4" fillId="0" borderId="4" xfId="3" applyFont="1" applyBorder="1" applyAlignment="1"/>
    <xf numFmtId="164" fontId="4" fillId="0" borderId="4" xfId="3" applyNumberFormat="1" applyFont="1" applyBorder="1" applyAlignment="1"/>
    <xf numFmtId="43" fontId="4" fillId="0" borderId="4" xfId="3" applyFont="1" applyBorder="1" applyAlignment="1">
      <alignment horizontal="center"/>
    </xf>
    <xf numFmtId="43" fontId="9" fillId="0" borderId="7" xfId="3" applyFont="1" applyBorder="1" applyAlignment="1">
      <alignment horizontal="center"/>
    </xf>
    <xf numFmtId="43" fontId="4" fillId="0" borderId="5" xfId="3" applyFont="1" applyBorder="1" applyAlignment="1"/>
    <xf numFmtId="164" fontId="4" fillId="0" borderId="5" xfId="3" applyNumberFormat="1" applyFont="1" applyBorder="1" applyAlignment="1"/>
    <xf numFmtId="43" fontId="3" fillId="0" borderId="15" xfId="3" applyNumberFormat="1" applyFont="1" applyBorder="1" applyAlignment="1"/>
    <xf numFmtId="43" fontId="4" fillId="2" borderId="4" xfId="3" applyFont="1" applyFill="1" applyBorder="1" applyAlignment="1"/>
    <xf numFmtId="164" fontId="4" fillId="2" borderId="4" xfId="3" applyNumberFormat="1" applyFont="1" applyFill="1" applyBorder="1" applyAlignment="1"/>
    <xf numFmtId="10" fontId="4" fillId="2" borderId="4" xfId="15" applyNumberFormat="1" applyFont="1" applyFill="1" applyBorder="1" applyAlignment="1"/>
    <xf numFmtId="43" fontId="3" fillId="0" borderId="15" xfId="3" applyNumberFormat="1" applyFont="1" applyFill="1" applyBorder="1" applyAlignment="1"/>
    <xf numFmtId="164" fontId="5" fillId="4" borderId="7" xfId="3" applyNumberFormat="1" applyFont="1" applyFill="1" applyBorder="1" applyAlignment="1">
      <alignment horizontal="center"/>
    </xf>
    <xf numFmtId="9" fontId="13" fillId="0" borderId="59" xfId="15" applyFont="1" applyBorder="1" applyAlignment="1">
      <alignment horizontal="center"/>
    </xf>
    <xf numFmtId="164" fontId="4" fillId="0" borderId="49" xfId="3" applyNumberFormat="1" applyFont="1" applyBorder="1" applyAlignment="1"/>
    <xf numFmtId="43" fontId="5" fillId="3" borderId="7" xfId="3" applyFont="1" applyFill="1" applyBorder="1" applyAlignment="1">
      <alignment horizontal="center" wrapText="1"/>
    </xf>
    <xf numFmtId="43" fontId="5" fillId="3" borderId="3" xfId="3" applyFont="1" applyFill="1" applyBorder="1" applyAlignment="1">
      <alignment horizontal="center" wrapText="1"/>
    </xf>
    <xf numFmtId="43" fontId="5" fillId="5" borderId="7" xfId="3" applyFont="1" applyFill="1" applyBorder="1" applyAlignment="1">
      <alignment horizontal="center" wrapText="1"/>
    </xf>
    <xf numFmtId="43" fontId="5" fillId="5" borderId="3" xfId="3" applyFont="1" applyFill="1" applyBorder="1" applyAlignment="1">
      <alignment horizontal="center" wrapText="1"/>
    </xf>
    <xf numFmtId="43" fontId="3" fillId="0" borderId="25" xfId="3" applyNumberFormat="1" applyFont="1" applyFill="1" applyBorder="1" applyAlignment="1"/>
    <xf numFmtId="43" fontId="5" fillId="0" borderId="3" xfId="3" applyFont="1" applyBorder="1" applyAlignment="1">
      <alignment horizontal="center"/>
    </xf>
    <xf numFmtId="43" fontId="5" fillId="0" borderId="7" xfId="3" applyFont="1" applyBorder="1" applyAlignment="1">
      <alignment horizontal="center"/>
    </xf>
    <xf numFmtId="0" fontId="22" fillId="0" borderId="4" xfId="11" applyFont="1" applyBorder="1" applyAlignment="1"/>
    <xf numFmtId="0" fontId="4" fillId="0" borderId="4" xfId="11" applyFont="1" applyBorder="1" applyAlignment="1"/>
    <xf numFmtId="0" fontId="4" fillId="0" borderId="4" xfId="11" applyFont="1" applyFill="1" applyBorder="1" applyAlignment="1"/>
    <xf numFmtId="0" fontId="4" fillId="0" borderId="14" xfId="11" applyFont="1" applyBorder="1" applyAlignment="1">
      <alignment horizontal="center"/>
    </xf>
    <xf numFmtId="0" fontId="21" fillId="0" borderId="4" xfId="11" applyFont="1" applyBorder="1" applyAlignment="1"/>
    <xf numFmtId="43" fontId="4" fillId="0" borderId="3" xfId="3" applyFont="1" applyBorder="1" applyAlignment="1">
      <alignment horizontal="center"/>
    </xf>
    <xf numFmtId="43" fontId="4" fillId="0" borderId="7" xfId="3" applyFont="1" applyBorder="1" applyAlignment="1">
      <alignment horizontal="center"/>
    </xf>
    <xf numFmtId="0" fontId="0" fillId="9" borderId="4" xfId="0" applyFill="1" applyBorder="1"/>
    <xf numFmtId="0" fontId="0" fillId="9" borderId="56" xfId="0" applyFill="1" applyBorder="1"/>
    <xf numFmtId="0" fontId="0" fillId="9" borderId="6" xfId="0" applyFill="1" applyBorder="1"/>
    <xf numFmtId="0" fontId="0" fillId="9" borderId="15" xfId="0" applyFill="1" applyBorder="1"/>
    <xf numFmtId="0" fontId="0" fillId="9" borderId="25" xfId="0" applyFill="1" applyBorder="1"/>
    <xf numFmtId="0" fontId="3" fillId="9" borderId="24" xfId="0" applyFont="1" applyFill="1" applyBorder="1"/>
    <xf numFmtId="0" fontId="0" fillId="9" borderId="5" xfId="0" applyFill="1" applyBorder="1"/>
    <xf numFmtId="0" fontId="3" fillId="9" borderId="12" xfId="0" applyFont="1" applyFill="1" applyBorder="1"/>
    <xf numFmtId="0" fontId="0" fillId="9" borderId="0" xfId="0" applyFill="1" applyBorder="1"/>
    <xf numFmtId="0" fontId="3" fillId="8" borderId="24" xfId="0" applyFont="1" applyFill="1" applyBorder="1"/>
    <xf numFmtId="0" fontId="0" fillId="8" borderId="5" xfId="0" applyFill="1" applyBorder="1"/>
    <xf numFmtId="0" fontId="0" fillId="8" borderId="6" xfId="0" applyFill="1" applyBorder="1"/>
    <xf numFmtId="0" fontId="3" fillId="8" borderId="2" xfId="0" applyFont="1" applyFill="1" applyBorder="1" applyAlignment="1">
      <alignment horizontal="right" wrapText="1"/>
    </xf>
    <xf numFmtId="0" fontId="3" fillId="0" borderId="36" xfId="0" applyFont="1" applyBorder="1" applyAlignment="1">
      <alignment horizontal="center"/>
    </xf>
    <xf numFmtId="0" fontId="3" fillId="0" borderId="37" xfId="0" applyFont="1" applyBorder="1" applyAlignment="1">
      <alignment horizontal="center"/>
    </xf>
    <xf numFmtId="0" fontId="31" fillId="0" borderId="61" xfId="0" applyFont="1" applyBorder="1" applyAlignment="1">
      <alignment horizontal="center"/>
    </xf>
    <xf numFmtId="0" fontId="31" fillId="0" borderId="60" xfId="0" applyFont="1" applyBorder="1" applyAlignment="1">
      <alignment horizontal="center"/>
    </xf>
    <xf numFmtId="0" fontId="4" fillId="0" borderId="0" xfId="11" applyBorder="1"/>
    <xf numFmtId="0" fontId="4" fillId="0" borderId="35" xfId="11" applyBorder="1"/>
    <xf numFmtId="0" fontId="4" fillId="0" borderId="0" xfId="11" applyFont="1"/>
    <xf numFmtId="164" fontId="4" fillId="10" borderId="47" xfId="3" applyNumberFormat="1" applyFont="1" applyFill="1" applyBorder="1"/>
    <xf numFmtId="164" fontId="4" fillId="10" borderId="48" xfId="3" applyNumberFormat="1" applyFont="1" applyFill="1" applyBorder="1"/>
    <xf numFmtId="0" fontId="32" fillId="0" borderId="6" xfId="0" applyFont="1" applyBorder="1"/>
    <xf numFmtId="0" fontId="31" fillId="0" borderId="7" xfId="0" applyFont="1" applyBorder="1" applyAlignment="1">
      <alignment horizontal="center"/>
    </xf>
    <xf numFmtId="164" fontId="0" fillId="0" borderId="63" xfId="1" applyNumberFormat="1" applyFont="1" applyBorder="1"/>
    <xf numFmtId="164" fontId="0" fillId="0" borderId="0" xfId="1" applyNumberFormat="1" applyFont="1"/>
    <xf numFmtId="0" fontId="0" fillId="0" borderId="62" xfId="0" applyBorder="1"/>
    <xf numFmtId="0" fontId="0" fillId="10" borderId="49" xfId="0" applyFill="1" applyBorder="1"/>
    <xf numFmtId="43" fontId="4" fillId="10" borderId="4" xfId="1" applyFont="1" applyFill="1" applyBorder="1"/>
    <xf numFmtId="164" fontId="4" fillId="10" borderId="4" xfId="1" applyNumberFormat="1" applyFont="1" applyFill="1" applyBorder="1"/>
    <xf numFmtId="0" fontId="0" fillId="10" borderId="4" xfId="0" applyFill="1" applyBorder="1"/>
    <xf numFmtId="0" fontId="4" fillId="10" borderId="4" xfId="0" applyFont="1" applyFill="1" applyBorder="1"/>
    <xf numFmtId="0" fontId="0" fillId="0" borderId="4" xfId="0" applyBorder="1" applyAlignment="1">
      <alignment horizontal="center"/>
    </xf>
    <xf numFmtId="0" fontId="33" fillId="0" borderId="4" xfId="0" applyFont="1" applyBorder="1"/>
    <xf numFmtId="0" fontId="33" fillId="0" borderId="4" xfId="0" applyFont="1" applyBorder="1" applyAlignment="1">
      <alignment horizontal="center"/>
    </xf>
    <xf numFmtId="0" fontId="4" fillId="0" borderId="4" xfId="0" applyFont="1" applyBorder="1"/>
    <xf numFmtId="164" fontId="0" fillId="0" borderId="16" xfId="1" applyNumberFormat="1" applyFont="1" applyBorder="1"/>
    <xf numFmtId="164" fontId="4" fillId="10" borderId="16" xfId="1" applyNumberFormat="1" applyFont="1" applyFill="1" applyBorder="1"/>
    <xf numFmtId="164" fontId="0" fillId="0" borderId="64" xfId="1" applyNumberFormat="1" applyFont="1" applyBorder="1"/>
    <xf numFmtId="0" fontId="33" fillId="0" borderId="65" xfId="0" applyFont="1" applyBorder="1"/>
    <xf numFmtId="0" fontId="33" fillId="0" borderId="7" xfId="0" applyFont="1" applyBorder="1" applyAlignment="1">
      <alignment horizontal="center"/>
    </xf>
    <xf numFmtId="164" fontId="0" fillId="0" borderId="34" xfId="1" applyNumberFormat="1" applyFont="1" applyBorder="1"/>
    <xf numFmtId="164" fontId="0" fillId="0" borderId="66" xfId="1" applyNumberFormat="1" applyFont="1" applyBorder="1"/>
    <xf numFmtId="0" fontId="0" fillId="11" borderId="67" xfId="0" applyFill="1" applyBorder="1"/>
    <xf numFmtId="0" fontId="0" fillId="11" borderId="68" xfId="0" applyFill="1" applyBorder="1"/>
    <xf numFmtId="0" fontId="0" fillId="11" borderId="68" xfId="0" applyFill="1" applyBorder="1" applyAlignment="1">
      <alignment horizontal="center"/>
    </xf>
    <xf numFmtId="164" fontId="4" fillId="11" borderId="68" xfId="1" applyNumberFormat="1" applyFont="1" applyFill="1" applyBorder="1"/>
    <xf numFmtId="164" fontId="4" fillId="11" borderId="69" xfId="1" applyNumberFormat="1" applyFont="1" applyFill="1" applyBorder="1"/>
    <xf numFmtId="0" fontId="32" fillId="0" borderId="2" xfId="0" applyFont="1" applyBorder="1"/>
    <xf numFmtId="0" fontId="31" fillId="0" borderId="3" xfId="0" applyFont="1" applyBorder="1" applyAlignment="1">
      <alignment horizontal="center"/>
    </xf>
    <xf numFmtId="164" fontId="0" fillId="0" borderId="3" xfId="1" applyNumberFormat="1" applyFont="1" applyBorder="1"/>
    <xf numFmtId="164" fontId="0" fillId="0" borderId="71" xfId="1" applyNumberFormat="1" applyFont="1" applyBorder="1"/>
    <xf numFmtId="0" fontId="0" fillId="0" borderId="4" xfId="0" applyFont="1" applyBorder="1"/>
    <xf numFmtId="0" fontId="0" fillId="0" borderId="72" xfId="0" applyBorder="1"/>
    <xf numFmtId="0" fontId="34" fillId="0" borderId="73" xfId="0" applyFont="1" applyBorder="1"/>
    <xf numFmtId="0" fontId="0" fillId="0" borderId="65" xfId="0" applyBorder="1" applyAlignment="1">
      <alignment horizontal="center"/>
    </xf>
    <xf numFmtId="9" fontId="0" fillId="0" borderId="65" xfId="13" applyFont="1" applyBorder="1"/>
    <xf numFmtId="0" fontId="0" fillId="0" borderId="70" xfId="0" applyBorder="1"/>
    <xf numFmtId="0" fontId="31" fillId="0" borderId="74" xfId="0" applyFont="1" applyBorder="1"/>
    <xf numFmtId="0" fontId="31" fillId="0" borderId="4" xfId="0" applyFont="1" applyBorder="1"/>
    <xf numFmtId="0" fontId="31" fillId="0" borderId="4" xfId="0" applyFont="1" applyBorder="1" applyAlignment="1">
      <alignment horizontal="center"/>
    </xf>
    <xf numFmtId="0" fontId="31" fillId="0" borderId="3" xfId="0" applyFont="1" applyBorder="1"/>
    <xf numFmtId="0" fontId="35" fillId="0" borderId="73" xfId="0" applyFont="1" applyBorder="1"/>
    <xf numFmtId="0" fontId="31" fillId="0" borderId="73" xfId="0" applyFont="1" applyBorder="1" applyAlignment="1">
      <alignment horizontal="center"/>
    </xf>
    <xf numFmtId="9" fontId="0" fillId="0" borderId="75" xfId="13" applyFont="1" applyBorder="1"/>
    <xf numFmtId="9" fontId="0" fillId="0" borderId="76" xfId="13" applyFont="1" applyBorder="1"/>
    <xf numFmtId="164" fontId="0" fillId="0" borderId="77" xfId="1" applyNumberFormat="1" applyFont="1" applyBorder="1"/>
    <xf numFmtId="164" fontId="4" fillId="11" borderId="78" xfId="1" applyNumberFormat="1" applyFont="1" applyFill="1" applyBorder="1"/>
    <xf numFmtId="165" fontId="4" fillId="10" borderId="3" xfId="1" applyNumberFormat="1" applyFont="1" applyFill="1" applyBorder="1"/>
    <xf numFmtId="165" fontId="0" fillId="0" borderId="79" xfId="1" applyNumberFormat="1" applyFont="1" applyBorder="1"/>
    <xf numFmtId="165" fontId="4" fillId="10" borderId="16" xfId="1" applyNumberFormat="1" applyFont="1" applyFill="1" applyBorder="1"/>
    <xf numFmtId="165" fontId="0" fillId="0" borderId="64" xfId="1" applyNumberFormat="1" applyFont="1" applyBorder="1"/>
    <xf numFmtId="165" fontId="4" fillId="8" borderId="3" xfId="1" applyNumberFormat="1" applyFont="1" applyFill="1" applyBorder="1"/>
    <xf numFmtId="165" fontId="0" fillId="0" borderId="71" xfId="1" applyNumberFormat="1" applyFont="1" applyBorder="1"/>
    <xf numFmtId="0" fontId="31" fillId="0" borderId="65" xfId="0" applyFont="1" applyBorder="1"/>
    <xf numFmtId="0" fontId="3" fillId="0" borderId="4" xfId="0" applyFont="1" applyBorder="1" applyAlignment="1"/>
    <xf numFmtId="0" fontId="4" fillId="0" borderId="49" xfId="0" applyFont="1" applyBorder="1" applyAlignment="1"/>
    <xf numFmtId="43" fontId="3" fillId="0" borderId="80" xfId="0" applyNumberFormat="1" applyFont="1" applyBorder="1"/>
    <xf numFmtId="43" fontId="3" fillId="0" borderId="81" xfId="0" applyNumberFormat="1" applyFont="1" applyBorder="1"/>
    <xf numFmtId="43" fontId="3" fillId="6" borderId="80" xfId="0" applyNumberFormat="1" applyFont="1" applyFill="1" applyBorder="1"/>
    <xf numFmtId="10" fontId="3" fillId="6" borderId="81" xfId="13" applyNumberFormat="1" applyFont="1" applyFill="1" applyBorder="1"/>
    <xf numFmtId="9" fontId="3" fillId="0" borderId="81" xfId="13" applyFont="1" applyBorder="1"/>
    <xf numFmtId="0" fontId="0" fillId="0" borderId="82" xfId="0" applyBorder="1"/>
    <xf numFmtId="0" fontId="0" fillId="0" borderId="46" xfId="0" applyBorder="1"/>
    <xf numFmtId="0" fontId="0" fillId="0" borderId="0" xfId="0"/>
    <xf numFmtId="0" fontId="0" fillId="0" borderId="0" xfId="0" applyBorder="1"/>
    <xf numFmtId="0" fontId="0" fillId="0" borderId="35" xfId="0" applyBorder="1"/>
    <xf numFmtId="9" fontId="3" fillId="6" borderId="80" xfId="13" applyFont="1" applyFill="1" applyBorder="1"/>
    <xf numFmtId="9" fontId="0" fillId="0" borderId="0" xfId="13" applyFont="1"/>
    <xf numFmtId="0" fontId="2" fillId="0" borderId="4" xfId="0" applyFont="1" applyBorder="1" applyAlignment="1"/>
    <xf numFmtId="0" fontId="0" fillId="0" borderId="0" xfId="0"/>
    <xf numFmtId="0" fontId="3" fillId="2" borderId="0" xfId="0" applyFont="1" applyFill="1"/>
    <xf numFmtId="0" fontId="3" fillId="2" borderId="0" xfId="0" applyFont="1" applyFill="1" applyBorder="1"/>
    <xf numFmtId="0" fontId="0" fillId="0" borderId="0" xfId="0"/>
    <xf numFmtId="0" fontId="3" fillId="0" borderId="0" xfId="0" applyFont="1"/>
    <xf numFmtId="0" fontId="0" fillId="0" borderId="0" xfId="0" applyBorder="1"/>
    <xf numFmtId="49" fontId="3" fillId="0" borderId="0" xfId="0" applyNumberFormat="1" applyFont="1"/>
    <xf numFmtId="0" fontId="0" fillId="0" borderId="0" xfId="0"/>
    <xf numFmtId="0" fontId="3" fillId="0" borderId="0" xfId="0" applyFont="1"/>
    <xf numFmtId="0" fontId="0" fillId="0" borderId="0" xfId="0" applyBorder="1"/>
    <xf numFmtId="0" fontId="2" fillId="0" borderId="0" xfId="0" applyFont="1" applyBorder="1"/>
    <xf numFmtId="0" fontId="3" fillId="0" borderId="0" xfId="0" applyFont="1" applyFill="1" applyBorder="1"/>
    <xf numFmtId="0" fontId="2" fillId="0" borderId="0" xfId="0" applyFont="1"/>
    <xf numFmtId="0" fontId="25" fillId="0" borderId="6" xfId="0" applyFont="1" applyBorder="1" applyAlignment="1"/>
    <xf numFmtId="0" fontId="25" fillId="0" borderId="5" xfId="0" applyFont="1" applyBorder="1" applyAlignment="1"/>
    <xf numFmtId="0" fontId="32" fillId="0" borderId="62" xfId="0" applyFont="1" applyBorder="1"/>
    <xf numFmtId="0" fontId="32" fillId="0" borderId="70" xfId="0" applyFont="1" applyBorder="1"/>
    <xf numFmtId="0" fontId="0" fillId="0" borderId="0" xfId="0"/>
    <xf numFmtId="164" fontId="0" fillId="0" borderId="4" xfId="1" applyNumberFormat="1" applyFont="1" applyBorder="1"/>
    <xf numFmtId="164" fontId="0" fillId="0" borderId="0" xfId="1" applyNumberFormat="1" applyFont="1"/>
    <xf numFmtId="164" fontId="0" fillId="0" borderId="89" xfId="1" applyNumberFormat="1" applyFont="1" applyBorder="1"/>
    <xf numFmtId="0" fontId="0" fillId="11" borderId="90" xfId="0" applyFill="1" applyBorder="1"/>
    <xf numFmtId="0" fontId="0" fillId="11" borderId="91" xfId="0" applyFill="1" applyBorder="1"/>
    <xf numFmtId="164" fontId="0" fillId="11" borderId="91" xfId="1" applyNumberFormat="1" applyFont="1" applyFill="1" applyBorder="1"/>
    <xf numFmtId="164" fontId="0" fillId="11" borderId="92" xfId="1" applyNumberFormat="1" applyFont="1" applyFill="1" applyBorder="1"/>
    <xf numFmtId="164" fontId="2" fillId="11" borderId="47" xfId="1" applyNumberFormat="1" applyFont="1" applyFill="1" applyBorder="1"/>
    <xf numFmtId="164" fontId="2" fillId="11" borderId="48" xfId="1" applyNumberFormat="1" applyFont="1" applyFill="1" applyBorder="1"/>
    <xf numFmtId="0" fontId="3" fillId="0" borderId="94" xfId="0" applyFont="1" applyBorder="1"/>
    <xf numFmtId="0" fontId="0" fillId="0" borderId="74" xfId="0" applyBorder="1" applyAlignment="1">
      <alignment horizontal="center"/>
    </xf>
    <xf numFmtId="164" fontId="0" fillId="0" borderId="74" xfId="1" applyNumberFormat="1" applyFont="1" applyBorder="1"/>
    <xf numFmtId="164" fontId="0" fillId="0" borderId="95" xfId="1" applyNumberFormat="1" applyFont="1" applyBorder="1"/>
    <xf numFmtId="0" fontId="3" fillId="0" borderId="97" xfId="0" applyFont="1" applyBorder="1"/>
    <xf numFmtId="164" fontId="0" fillId="0" borderId="65" xfId="1" applyNumberFormat="1" applyFont="1" applyBorder="1"/>
    <xf numFmtId="164" fontId="0" fillId="0" borderId="98" xfId="1" applyNumberFormat="1" applyFont="1" applyBorder="1"/>
    <xf numFmtId="0" fontId="0" fillId="11" borderId="99" xfId="0" applyFill="1" applyBorder="1"/>
    <xf numFmtId="0" fontId="0" fillId="11" borderId="78" xfId="0" applyFill="1" applyBorder="1"/>
    <xf numFmtId="0" fontId="0" fillId="11" borderId="78" xfId="0" applyFill="1" applyBorder="1" applyAlignment="1">
      <alignment horizontal="center"/>
    </xf>
    <xf numFmtId="164" fontId="2" fillId="11" borderId="78" xfId="1" applyNumberFormat="1" applyFont="1" applyFill="1" applyBorder="1"/>
    <xf numFmtId="164" fontId="2" fillId="11" borderId="77" xfId="1" applyNumberFormat="1" applyFont="1" applyFill="1" applyBorder="1"/>
    <xf numFmtId="0" fontId="0" fillId="11" borderId="100" xfId="0" applyFill="1" applyBorder="1"/>
    <xf numFmtId="0" fontId="37" fillId="0" borderId="0" xfId="0" applyFont="1" applyAlignment="1">
      <alignment vertical="center"/>
    </xf>
    <xf numFmtId="0" fontId="0" fillId="0" borderId="0" xfId="0" applyBorder="1" applyAlignment="1">
      <alignment horizontal="center"/>
    </xf>
    <xf numFmtId="9" fontId="0" fillId="0" borderId="101" xfId="13" applyFont="1" applyBorder="1" applyAlignment="1">
      <alignment horizontal="center"/>
    </xf>
    <xf numFmtId="0" fontId="3" fillId="0" borderId="42" xfId="0" applyFont="1" applyBorder="1" applyAlignment="1">
      <alignment horizontal="center" wrapText="1"/>
    </xf>
    <xf numFmtId="43" fontId="4" fillId="0" borderId="43" xfId="1" applyFont="1" applyBorder="1" applyAlignment="1">
      <alignment horizontal="center" wrapText="1"/>
    </xf>
    <xf numFmtId="0" fontId="4" fillId="0" borderId="2" xfId="0" applyFont="1" applyBorder="1" applyAlignment="1">
      <alignment horizontal="center" wrapText="1"/>
    </xf>
    <xf numFmtId="0" fontId="4" fillId="0" borderId="2" xfId="0" applyFont="1" applyBorder="1" applyAlignment="1">
      <alignment wrapText="1"/>
    </xf>
    <xf numFmtId="43" fontId="4" fillId="0" borderId="42" xfId="1" applyFont="1" applyBorder="1" applyAlignment="1">
      <alignment horizontal="center" wrapText="1"/>
    </xf>
    <xf numFmtId="43" fontId="4" fillId="0" borderId="3" xfId="1" applyFont="1" applyBorder="1" applyAlignment="1">
      <alignment wrapText="1"/>
    </xf>
    <xf numFmtId="49" fontId="3" fillId="0" borderId="0" xfId="25" applyNumberFormat="1" applyFont="1"/>
    <xf numFmtId="0" fontId="38" fillId="0" borderId="0" xfId="25" applyFont="1" applyAlignment="1">
      <alignment vertical="center"/>
    </xf>
    <xf numFmtId="0" fontId="3" fillId="0" borderId="2" xfId="0" applyFont="1" applyBorder="1" applyAlignment="1">
      <alignment horizontal="center" wrapText="1"/>
    </xf>
    <xf numFmtId="0" fontId="5" fillId="0" borderId="44" xfId="0" applyFont="1" applyBorder="1" applyAlignment="1">
      <alignment horizontal="center" wrapText="1"/>
    </xf>
    <xf numFmtId="43" fontId="4" fillId="0" borderId="3" xfId="1" applyFont="1" applyBorder="1" applyAlignment="1">
      <alignment horizontal="center" wrapText="1"/>
    </xf>
    <xf numFmtId="0" fontId="5" fillId="0" borderId="3" xfId="0" applyFont="1" applyBorder="1" applyAlignment="1">
      <alignment horizontal="center" wrapText="1"/>
    </xf>
    <xf numFmtId="0" fontId="4" fillId="0" borderId="23" xfId="0" applyFont="1" applyBorder="1" applyAlignment="1">
      <alignment horizontal="center" wrapText="1"/>
    </xf>
    <xf numFmtId="43" fontId="5" fillId="0" borderId="3" xfId="1" applyFont="1" applyBorder="1" applyAlignment="1">
      <alignment horizontal="center" wrapText="1"/>
    </xf>
    <xf numFmtId="0" fontId="0" fillId="0" borderId="0" xfId="0" applyAlignment="1">
      <alignment wrapText="1"/>
    </xf>
    <xf numFmtId="0" fontId="0" fillId="0" borderId="0" xfId="0" applyBorder="1" applyAlignment="1">
      <alignment wrapText="1"/>
    </xf>
    <xf numFmtId="0" fontId="5" fillId="0" borderId="59" xfId="0" applyFont="1" applyBorder="1" applyAlignment="1">
      <alignment horizontal="center" wrapText="1"/>
    </xf>
    <xf numFmtId="0" fontId="5" fillId="3" borderId="44" xfId="0" applyFont="1" applyFill="1" applyBorder="1" applyAlignment="1">
      <alignment horizontal="center" wrapText="1"/>
    </xf>
    <xf numFmtId="43" fontId="5" fillId="0" borderId="3" xfId="3" applyFont="1" applyBorder="1" applyAlignment="1">
      <alignment horizontal="center" wrapText="1"/>
    </xf>
    <xf numFmtId="43" fontId="4" fillId="0" borderId="3" xfId="3" applyFont="1" applyBorder="1" applyAlignment="1">
      <alignment horizontal="center" wrapText="1"/>
    </xf>
    <xf numFmtId="0" fontId="5" fillId="5" borderId="44" xfId="0" applyFont="1" applyFill="1" applyBorder="1" applyAlignment="1">
      <alignment horizontal="center" wrapText="1"/>
    </xf>
    <xf numFmtId="0" fontId="4" fillId="0" borderId="45" xfId="0" applyFont="1" applyBorder="1" applyAlignment="1">
      <alignment horizontal="center" wrapText="1"/>
    </xf>
    <xf numFmtId="0" fontId="3" fillId="0" borderId="22" xfId="0" applyFont="1" applyBorder="1" applyAlignment="1">
      <alignment horizontal="left" wrapText="1"/>
    </xf>
    <xf numFmtId="0" fontId="4" fillId="0" borderId="22" xfId="0" applyFont="1" applyBorder="1" applyAlignment="1">
      <alignment horizontal="center" wrapText="1"/>
    </xf>
    <xf numFmtId="0" fontId="5" fillId="4" borderId="44" xfId="0" applyFont="1" applyFill="1" applyBorder="1" applyAlignment="1">
      <alignment horizontal="center" wrapText="1"/>
    </xf>
    <xf numFmtId="0" fontId="4" fillId="0" borderId="41" xfId="0" applyFont="1" applyBorder="1" applyAlignment="1">
      <alignment horizontal="center" wrapText="1"/>
    </xf>
    <xf numFmtId="49" fontId="3" fillId="0" borderId="0" xfId="33" applyNumberFormat="1" applyFont="1"/>
    <xf numFmtId="0" fontId="38" fillId="0" borderId="0" xfId="33" applyFont="1" applyAlignment="1">
      <alignment vertical="center"/>
    </xf>
    <xf numFmtId="0" fontId="2" fillId="0" borderId="0" xfId="33" applyFont="1"/>
    <xf numFmtId="0" fontId="36" fillId="0" borderId="0" xfId="33" applyFont="1" applyAlignment="1">
      <alignment vertical="center"/>
    </xf>
    <xf numFmtId="43" fontId="10" fillId="0" borderId="4" xfId="1" applyNumberFormat="1" applyFont="1" applyBorder="1"/>
    <xf numFmtId="43" fontId="10" fillId="0" borderId="9" xfId="1" applyNumberFormat="1" applyFont="1" applyBorder="1"/>
    <xf numFmtId="164" fontId="10" fillId="0" borderId="9" xfId="1" applyNumberFormat="1" applyFont="1" applyBorder="1"/>
    <xf numFmtId="0" fontId="2" fillId="0" borderId="4" xfId="33" applyFont="1" applyBorder="1" applyAlignment="1"/>
    <xf numFmtId="0" fontId="2" fillId="0" borderId="4" xfId="33" applyFont="1" applyBorder="1" applyAlignment="1"/>
    <xf numFmtId="164" fontId="8" fillId="2" borderId="4" xfId="1" applyNumberFormat="1" applyFont="1" applyFill="1" applyBorder="1"/>
    <xf numFmtId="164" fontId="8" fillId="0" borderId="4" xfId="1" applyNumberFormat="1" applyFont="1" applyBorder="1"/>
    <xf numFmtId="0" fontId="1" fillId="0" borderId="93" xfId="0" applyFont="1" applyBorder="1"/>
    <xf numFmtId="0" fontId="1" fillId="0" borderId="96" xfId="0" applyFont="1" applyBorder="1"/>
    <xf numFmtId="165" fontId="0" fillId="11" borderId="3" xfId="1" applyNumberFormat="1" applyFont="1" applyFill="1" applyBorder="1"/>
    <xf numFmtId="165" fontId="0" fillId="11" borderId="16" xfId="1" applyNumberFormat="1" applyFont="1" applyFill="1" applyBorder="1"/>
    <xf numFmtId="164" fontId="0" fillId="11" borderId="4" xfId="1" applyNumberFormat="1" applyFont="1" applyFill="1" applyBorder="1"/>
    <xf numFmtId="164" fontId="0" fillId="11" borderId="74" xfId="1" applyNumberFormat="1" applyFont="1" applyFill="1" applyBorder="1"/>
    <xf numFmtId="164" fontId="0" fillId="11" borderId="65" xfId="1" applyNumberFormat="1" applyFont="1" applyFill="1" applyBorder="1"/>
    <xf numFmtId="0" fontId="2" fillId="0" borderId="0" xfId="33"/>
    <xf numFmtId="0" fontId="3" fillId="0" borderId="0" xfId="33" applyFont="1"/>
    <xf numFmtId="0" fontId="7" fillId="0" borderId="0" xfId="33" applyFont="1"/>
    <xf numFmtId="0" fontId="0" fillId="9" borderId="104" xfId="0" applyFill="1" applyBorder="1"/>
    <xf numFmtId="9" fontId="0" fillId="0" borderId="105" xfId="13" applyFont="1" applyBorder="1" applyAlignment="1">
      <alignment horizontal="center"/>
    </xf>
    <xf numFmtId="164" fontId="0" fillId="0" borderId="103" xfId="1" applyNumberFormat="1" applyFont="1" applyBorder="1"/>
    <xf numFmtId="164" fontId="0" fillId="0" borderId="27" xfId="1" applyNumberFormat="1" applyFont="1" applyBorder="1"/>
    <xf numFmtId="164" fontId="0" fillId="0" borderId="107" xfId="1" applyNumberFormat="1" applyFont="1" applyBorder="1"/>
    <xf numFmtId="164" fontId="0" fillId="0" borderId="80" xfId="1" applyNumberFormat="1" applyFont="1" applyBorder="1"/>
    <xf numFmtId="164" fontId="23" fillId="9" borderId="46" xfId="1" applyNumberFormat="1" applyFont="1" applyFill="1" applyBorder="1"/>
    <xf numFmtId="164" fontId="23" fillId="9" borderId="106" xfId="1" applyNumberFormat="1" applyFont="1" applyFill="1" applyBorder="1"/>
    <xf numFmtId="164" fontId="0" fillId="0" borderId="23" xfId="1" applyNumberFormat="1" applyFont="1" applyBorder="1"/>
    <xf numFmtId="0" fontId="0" fillId="9" borderId="46" xfId="0" applyFill="1" applyBorder="1"/>
    <xf numFmtId="164" fontId="23" fillId="9" borderId="23" xfId="1" applyNumberFormat="1" applyFont="1" applyFill="1" applyBorder="1"/>
    <xf numFmtId="164" fontId="23" fillId="9" borderId="51" xfId="1" applyNumberFormat="1" applyFont="1" applyFill="1" applyBorder="1"/>
    <xf numFmtId="164" fontId="23" fillId="9" borderId="3" xfId="1" applyNumberFormat="1" applyFont="1" applyFill="1" applyBorder="1"/>
    <xf numFmtId="164" fontId="0" fillId="0" borderId="102" xfId="1" applyNumberFormat="1" applyFont="1" applyBorder="1"/>
    <xf numFmtId="0" fontId="8" fillId="0" borderId="14" xfId="0" applyFont="1" applyBorder="1" applyAlignment="1">
      <alignment horizontal="left"/>
    </xf>
    <xf numFmtId="164" fontId="0" fillId="0" borderId="51" xfId="1" applyNumberFormat="1" applyFont="1" applyBorder="1"/>
    <xf numFmtId="164" fontId="0" fillId="0" borderId="106" xfId="1" applyNumberFormat="1" applyFont="1" applyBorder="1"/>
    <xf numFmtId="164" fontId="0" fillId="0" borderId="81" xfId="1" applyNumberFormat="1" applyFont="1" applyFill="1" applyBorder="1"/>
    <xf numFmtId="164" fontId="0" fillId="0" borderId="46" xfId="1" applyNumberFormat="1" applyFont="1" applyBorder="1"/>
    <xf numFmtId="0" fontId="9" fillId="0" borderId="11" xfId="0" applyFont="1" applyBorder="1"/>
    <xf numFmtId="0" fontId="0" fillId="0" borderId="78" xfId="0" applyBorder="1"/>
    <xf numFmtId="0" fontId="0" fillId="9" borderId="51" xfId="0" applyFill="1" applyBorder="1"/>
    <xf numFmtId="9" fontId="0" fillId="0" borderId="0" xfId="13" applyFont="1" applyBorder="1" applyAlignment="1">
      <alignment horizontal="center"/>
    </xf>
    <xf numFmtId="4" fontId="9" fillId="0" borderId="17" xfId="33" applyNumberFormat="1" applyFont="1" applyBorder="1" applyAlignment="1"/>
    <xf numFmtId="164" fontId="8" fillId="2" borderId="4" xfId="1" applyNumberFormat="1" applyFont="1" applyFill="1" applyBorder="1"/>
    <xf numFmtId="164" fontId="8" fillId="0" borderId="4" xfId="1" applyNumberFormat="1" applyFont="1" applyBorder="1"/>
    <xf numFmtId="0" fontId="2" fillId="0" borderId="14" xfId="33" applyFont="1" applyBorder="1"/>
    <xf numFmtId="164" fontId="2" fillId="0" borderId="4" xfId="33" applyNumberFormat="1" applyBorder="1"/>
    <xf numFmtId="164" fontId="2" fillId="0" borderId="16" xfId="33" applyNumberFormat="1" applyBorder="1"/>
    <xf numFmtId="4" fontId="9" fillId="0" borderId="23" xfId="33" applyNumberFormat="1" applyFont="1" applyBorder="1" applyAlignment="1"/>
    <xf numFmtId="0" fontId="3" fillId="0" borderId="1" xfId="0" applyFont="1" applyBorder="1" applyAlignment="1">
      <alignment horizontal="center"/>
    </xf>
    <xf numFmtId="0" fontId="3" fillId="0" borderId="3" xfId="0" applyFont="1" applyBorder="1" applyAlignment="1">
      <alignment horizontal="center" vertical="center" wrapText="1"/>
    </xf>
    <xf numFmtId="0" fontId="3" fillId="0" borderId="3" xfId="0" applyFont="1" applyBorder="1" applyAlignment="1">
      <alignment horizontal="center" wrapText="1"/>
    </xf>
    <xf numFmtId="9" fontId="42" fillId="2" borderId="3" xfId="13" applyFont="1" applyFill="1" applyBorder="1" applyAlignment="1">
      <alignment horizontal="center"/>
    </xf>
    <xf numFmtId="9" fontId="42" fillId="0" borderId="3" xfId="13" applyFont="1" applyBorder="1" applyAlignment="1">
      <alignment horizontal="center"/>
    </xf>
    <xf numFmtId="0" fontId="11" fillId="0" borderId="0" xfId="0" applyFont="1" applyBorder="1"/>
    <xf numFmtId="0" fontId="3" fillId="0" borderId="0" xfId="0" applyFont="1" applyBorder="1"/>
    <xf numFmtId="0" fontId="0" fillId="0" borderId="0" xfId="0" applyAlignment="1">
      <alignment horizontal="center"/>
    </xf>
    <xf numFmtId="0" fontId="7" fillId="0" borderId="49" xfId="0" applyFont="1"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xf numFmtId="0" fontId="3" fillId="0" borderId="3" xfId="0" applyFont="1" applyBorder="1" applyAlignment="1">
      <alignment horizontal="center" wrapText="1"/>
    </xf>
    <xf numFmtId="0" fontId="0" fillId="0" borderId="0" xfId="0" applyAlignment="1">
      <alignment horizontal="center"/>
    </xf>
    <xf numFmtId="164" fontId="4" fillId="9" borderId="4" xfId="1" applyNumberFormat="1" applyFont="1" applyFill="1" applyBorder="1" applyAlignment="1"/>
    <xf numFmtId="164" fontId="0" fillId="9" borderId="15" xfId="1" applyNumberFormat="1" applyFont="1" applyFill="1" applyBorder="1"/>
    <xf numFmtId="164" fontId="4" fillId="9" borderId="4" xfId="3" applyNumberFormat="1" applyFont="1" applyFill="1" applyBorder="1" applyAlignment="1"/>
    <xf numFmtId="164" fontId="4" fillId="9" borderId="49" xfId="3" applyNumberFormat="1" applyFont="1" applyFill="1" applyBorder="1" applyAlignment="1"/>
    <xf numFmtId="164" fontId="0" fillId="9" borderId="15" xfId="3" applyNumberFormat="1" applyFont="1" applyFill="1" applyBorder="1"/>
    <xf numFmtId="0" fontId="3" fillId="2" borderId="18" xfId="0" applyFont="1" applyFill="1" applyBorder="1"/>
    <xf numFmtId="0" fontId="0" fillId="9" borderId="7" xfId="0" applyFill="1" applyBorder="1"/>
    <xf numFmtId="0" fontId="0" fillId="9" borderId="49" xfId="0" applyFill="1" applyBorder="1"/>
    <xf numFmtId="0" fontId="3" fillId="2" borderId="8" xfId="0" applyFont="1" applyFill="1" applyBorder="1"/>
    <xf numFmtId="0" fontId="0" fillId="2" borderId="46" xfId="0" applyFill="1" applyBorder="1"/>
    <xf numFmtId="0" fontId="0" fillId="2" borderId="2" xfId="0" applyFill="1" applyBorder="1"/>
    <xf numFmtId="0" fontId="0" fillId="9" borderId="3" xfId="0" applyFill="1" applyBorder="1"/>
    <xf numFmtId="0" fontId="0" fillId="9" borderId="59" xfId="0" applyFill="1" applyBorder="1"/>
    <xf numFmtId="0" fontId="0" fillId="0" borderId="3" xfId="0" applyBorder="1"/>
    <xf numFmtId="0" fontId="0" fillId="2" borderId="109" xfId="0" applyFill="1" applyBorder="1"/>
    <xf numFmtId="0" fontId="0" fillId="2" borderId="110" xfId="0" applyFill="1" applyBorder="1"/>
    <xf numFmtId="0" fontId="0" fillId="2" borderId="111" xfId="0" applyFill="1" applyBorder="1"/>
    <xf numFmtId="0" fontId="0" fillId="2" borderId="108" xfId="0" applyFill="1" applyBorder="1"/>
    <xf numFmtId="0" fontId="0" fillId="0" borderId="108" xfId="0" applyBorder="1"/>
    <xf numFmtId="0" fontId="45" fillId="8" borderId="6" xfId="0" applyFont="1" applyFill="1" applyBorder="1" applyAlignment="1">
      <alignment horizontal="right"/>
    </xf>
    <xf numFmtId="0" fontId="3" fillId="2" borderId="59" xfId="0" applyFont="1" applyFill="1" applyBorder="1"/>
    <xf numFmtId="0" fontId="3" fillId="2" borderId="109" xfId="0" applyFont="1" applyFill="1" applyBorder="1"/>
    <xf numFmtId="0" fontId="25" fillId="0" borderId="49" xfId="0" applyFont="1" applyBorder="1" applyAlignment="1">
      <alignment vertical="center"/>
    </xf>
    <xf numFmtId="164" fontId="27" fillId="0" borderId="0" xfId="1" applyNumberFormat="1" applyFont="1"/>
    <xf numFmtId="164" fontId="2" fillId="0" borderId="0" xfId="1" applyNumberFormat="1" applyFont="1" applyAlignment="1">
      <alignment horizontal="center"/>
    </xf>
    <xf numFmtId="0" fontId="47" fillId="0" borderId="0" xfId="11" applyFont="1" applyBorder="1"/>
    <xf numFmtId="0" fontId="11" fillId="0" borderId="0" xfId="0" applyFont="1" applyAlignment="1">
      <alignment horizontal="center"/>
    </xf>
    <xf numFmtId="0" fontId="9" fillId="0" borderId="22" xfId="0" applyFont="1" applyBorder="1" applyAlignment="1">
      <alignment horizontal="center"/>
    </xf>
    <xf numFmtId="0" fontId="9" fillId="0" borderId="46" xfId="0" applyFont="1" applyBorder="1" applyAlignment="1">
      <alignment horizontal="center"/>
    </xf>
    <xf numFmtId="0" fontId="9" fillId="0" borderId="51" xfId="0" applyFont="1" applyBorder="1" applyAlignment="1">
      <alignment horizontal="center"/>
    </xf>
    <xf numFmtId="0" fontId="9" fillId="0" borderId="83" xfId="11" applyFont="1" applyBorder="1" applyAlignment="1">
      <alignment horizontal="center"/>
    </xf>
    <xf numFmtId="0" fontId="9" fillId="0" borderId="84" xfId="11" applyFont="1" applyBorder="1" applyAlignment="1">
      <alignment horizontal="center"/>
    </xf>
    <xf numFmtId="0" fontId="9" fillId="0" borderId="37" xfId="11" applyFont="1" applyBorder="1" applyAlignment="1">
      <alignment horizontal="center"/>
    </xf>
    <xf numFmtId="0" fontId="9" fillId="0" borderId="85" xfId="11" applyFont="1" applyBorder="1" applyAlignment="1">
      <alignment horizontal="center"/>
    </xf>
    <xf numFmtId="0" fontId="3" fillId="0" borderId="20" xfId="0" applyFont="1" applyBorder="1" applyAlignment="1">
      <alignment horizontal="left"/>
    </xf>
    <xf numFmtId="0" fontId="3" fillId="0" borderId="1" xfId="0" applyFont="1" applyBorder="1" applyAlignment="1">
      <alignment horizontal="left"/>
    </xf>
    <xf numFmtId="0" fontId="10" fillId="0" borderId="46" xfId="0" applyFont="1" applyBorder="1" applyAlignment="1">
      <alignment horizontal="center"/>
    </xf>
    <xf numFmtId="0" fontId="10" fillId="0" borderId="51" xfId="0" applyFont="1" applyBorder="1" applyAlignment="1">
      <alignment horizontal="center"/>
    </xf>
    <xf numFmtId="0" fontId="4" fillId="0" borderId="0" xfId="0" applyFont="1" applyBorder="1" applyAlignment="1"/>
    <xf numFmtId="0" fontId="4" fillId="0" borderId="20" xfId="0" applyFont="1" applyBorder="1" applyAlignment="1">
      <alignment horizontal="center"/>
    </xf>
    <xf numFmtId="0" fontId="0" fillId="0" borderId="19" xfId="0" applyBorder="1" applyAlignment="1"/>
    <xf numFmtId="0" fontId="0" fillId="0" borderId="29" xfId="0" applyBorder="1" applyAlignment="1"/>
    <xf numFmtId="0" fontId="9" fillId="0" borderId="26" xfId="0" applyFont="1" applyBorder="1" applyAlignment="1">
      <alignment horizontal="center"/>
    </xf>
    <xf numFmtId="0" fontId="10" fillId="0" borderId="3" xfId="0" applyFont="1" applyBorder="1" applyAlignment="1">
      <alignment horizontal="center"/>
    </xf>
    <xf numFmtId="0" fontId="10" fillId="0" borderId="23" xfId="0" applyFont="1" applyBorder="1" applyAlignment="1">
      <alignment horizontal="center"/>
    </xf>
    <xf numFmtId="0" fontId="7"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10" fillId="0" borderId="36" xfId="0" applyFont="1"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22" xfId="0" applyBorder="1" applyAlignment="1">
      <alignment horizontal="center"/>
    </xf>
    <xf numFmtId="0" fontId="0" fillId="0" borderId="46" xfId="0" applyBorder="1" applyAlignment="1">
      <alignment horizontal="center"/>
    </xf>
    <xf numFmtId="0" fontId="0" fillId="0" borderId="2" xfId="0" applyBorder="1" applyAlignment="1">
      <alignment horizontal="center"/>
    </xf>
    <xf numFmtId="0" fontId="3" fillId="9" borderId="24" xfId="0" applyFont="1" applyFill="1" applyBorder="1" applyAlignment="1">
      <alignment horizontal="center"/>
    </xf>
    <xf numFmtId="0" fontId="3" fillId="9" borderId="5" xfId="0" applyFont="1" applyFill="1" applyBorder="1" applyAlignment="1">
      <alignment horizontal="center"/>
    </xf>
    <xf numFmtId="0" fontId="3" fillId="9" borderId="6" xfId="0" applyFont="1" applyFill="1" applyBorder="1" applyAlignment="1">
      <alignment horizontal="center"/>
    </xf>
    <xf numFmtId="0" fontId="10" fillId="0" borderId="2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3" fillId="0" borderId="24" xfId="33" applyFont="1" applyBorder="1" applyAlignment="1">
      <alignment horizontal="right"/>
    </xf>
    <xf numFmtId="0" fontId="3" fillId="0" borderId="5" xfId="33" applyFont="1" applyBorder="1" applyAlignment="1">
      <alignment horizontal="right"/>
    </xf>
    <xf numFmtId="0" fontId="3" fillId="0" borderId="6" xfId="33" applyFont="1" applyBorder="1" applyAlignment="1">
      <alignment horizontal="right"/>
    </xf>
    <xf numFmtId="0" fontId="7" fillId="7" borderId="47" xfId="0" applyFont="1" applyFill="1" applyBorder="1" applyAlignment="1">
      <alignment horizontal="center"/>
    </xf>
    <xf numFmtId="0" fontId="7" fillId="7" borderId="86" xfId="0" applyFont="1" applyFill="1" applyBorder="1" applyAlignment="1">
      <alignment horizontal="center"/>
    </xf>
    <xf numFmtId="0" fontId="7" fillId="7" borderId="48" xfId="0" applyFont="1" applyFill="1" applyBorder="1" applyAlignment="1">
      <alignment horizontal="center"/>
    </xf>
    <xf numFmtId="0" fontId="7" fillId="4" borderId="36" xfId="0" applyFont="1" applyFill="1" applyBorder="1" applyAlignment="1">
      <alignment horizontal="center"/>
    </xf>
    <xf numFmtId="0" fontId="7" fillId="4" borderId="37" xfId="0" applyFont="1" applyFill="1" applyBorder="1" applyAlignment="1">
      <alignment horizontal="center"/>
    </xf>
    <xf numFmtId="0" fontId="7" fillId="4" borderId="50" xfId="0" applyFont="1" applyFill="1" applyBorder="1" applyAlignment="1">
      <alignment horizontal="center"/>
    </xf>
    <xf numFmtId="0" fontId="7" fillId="7" borderId="0" xfId="0" applyFont="1" applyFill="1" applyAlignment="1">
      <alignment horizontal="center"/>
    </xf>
    <xf numFmtId="0" fontId="7" fillId="5" borderId="36" xfId="0" applyFont="1" applyFill="1" applyBorder="1" applyAlignment="1">
      <alignment horizontal="center"/>
    </xf>
    <xf numFmtId="0" fontId="7" fillId="5" borderId="37" xfId="0" applyFont="1" applyFill="1" applyBorder="1" applyAlignment="1">
      <alignment horizontal="center"/>
    </xf>
    <xf numFmtId="0" fontId="7" fillId="5" borderId="50" xfId="0" applyFont="1" applyFill="1" applyBorder="1" applyAlignment="1">
      <alignment horizontal="center"/>
    </xf>
    <xf numFmtId="0" fontId="7" fillId="3" borderId="36" xfId="0" applyFont="1" applyFill="1" applyBorder="1" applyAlignment="1">
      <alignment horizontal="center"/>
    </xf>
    <xf numFmtId="0" fontId="7" fillId="3" borderId="37" xfId="0" applyFont="1" applyFill="1" applyBorder="1" applyAlignment="1">
      <alignment horizontal="center"/>
    </xf>
    <xf numFmtId="0" fontId="7" fillId="3" borderId="50" xfId="0" applyFont="1" applyFill="1" applyBorder="1" applyAlignment="1">
      <alignment horizontal="center"/>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7" fillId="0" borderId="49" xfId="0" applyFont="1"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xf numFmtId="0" fontId="16" fillId="0" borderId="7" xfId="0" applyFont="1" applyBorder="1" applyAlignment="1">
      <alignment horizontal="center" vertical="center" wrapText="1"/>
    </xf>
    <xf numFmtId="0" fontId="16" fillId="0" borderId="3" xfId="0" applyFont="1" applyBorder="1" applyAlignment="1">
      <alignment horizontal="center" vertical="center" wrapText="1"/>
    </xf>
    <xf numFmtId="0" fontId="3" fillId="0" borderId="18" xfId="0" applyFont="1" applyBorder="1" applyAlignment="1">
      <alignment horizontal="center"/>
    </xf>
    <xf numFmtId="0" fontId="3" fillId="0" borderId="1" xfId="0" applyFont="1" applyBorder="1" applyAlignment="1">
      <alignment horizontal="center"/>
    </xf>
    <xf numFmtId="0" fontId="3" fillId="0" borderId="7" xfId="0" applyFont="1" applyBorder="1" applyAlignment="1">
      <alignment horizontal="center" wrapText="1"/>
    </xf>
    <xf numFmtId="0" fontId="3" fillId="0" borderId="3" xfId="0" applyFont="1" applyBorder="1" applyAlignment="1">
      <alignment horizont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2" xfId="0" applyFont="1" applyBorder="1" applyAlignment="1">
      <alignment horizontal="center" vertical="center" wrapText="1"/>
    </xf>
    <xf numFmtId="0" fontId="25" fillId="0" borderId="49" xfId="0" applyFont="1" applyBorder="1" applyAlignment="1">
      <alignment horizontal="left" vertical="center"/>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31" fillId="0" borderId="87" xfId="0" applyFont="1" applyBorder="1" applyAlignment="1">
      <alignment horizontal="center"/>
    </xf>
    <xf numFmtId="0" fontId="31" fillId="0" borderId="88" xfId="0" applyFont="1" applyBorder="1" applyAlignment="1">
      <alignment horizontal="center"/>
    </xf>
  </cellXfs>
  <cellStyles count="90">
    <cellStyle name="Comma" xfId="1" builtinId="3"/>
    <cellStyle name="Comma 2" xfId="2"/>
    <cellStyle name="Comma 2 2" xfId="3"/>
    <cellStyle name="Comma 2 2 2" xfId="27"/>
    <cellStyle name="Comma 2 2 3" xfId="70"/>
    <cellStyle name="Comma 2 2 4" xfId="46"/>
    <cellStyle name="Comma 2 3" xfId="4"/>
    <cellStyle name="Comma 2 3 2" xfId="40"/>
    <cellStyle name="Comma 2 3 3" xfId="71"/>
    <cellStyle name="Comma 2 3 4" xfId="47"/>
    <cellStyle name="Comma 2 4" xfId="23"/>
    <cellStyle name="Comma 2 4 2" xfId="88"/>
    <cellStyle name="Comma 2 4 3" xfId="48"/>
    <cellStyle name="Comma 2 5" xfId="67"/>
    <cellStyle name="Comma 2 6" xfId="45"/>
    <cellStyle name="Comma 3" xfId="5"/>
    <cellStyle name="Comma 3 2" xfId="6"/>
    <cellStyle name="Comma 3 2 2" xfId="29"/>
    <cellStyle name="Comma 3 2 3" xfId="73"/>
    <cellStyle name="Comma 3 2 4" xfId="50"/>
    <cellStyle name="Comma 3 3" xfId="28"/>
    <cellStyle name="Comma 3 4" xfId="72"/>
    <cellStyle name="Comma 3 5" xfId="49"/>
    <cellStyle name="Comma 4" xfId="7"/>
    <cellStyle name="Comma 4 2" xfId="8"/>
    <cellStyle name="Comma 4 2 2" xfId="31"/>
    <cellStyle name="Comma 4 2 3" xfId="75"/>
    <cellStyle name="Comma 4 2 4" xfId="52"/>
    <cellStyle name="Comma 4 3" xfId="30"/>
    <cellStyle name="Comma 4 4" xfId="74"/>
    <cellStyle name="Comma 4 5" xfId="51"/>
    <cellStyle name="Comma 5" xfId="9"/>
    <cellStyle name="Comma 5 2" xfId="32"/>
    <cellStyle name="Comma 5 3" xfId="76"/>
    <cellStyle name="Comma 5 4" xfId="53"/>
    <cellStyle name="Comma 6" xfId="10"/>
    <cellStyle name="Comma 6 2" xfId="77"/>
    <cellStyle name="Comma 6 3" xfId="54"/>
    <cellStyle name="Comma 6 4" xfId="43"/>
    <cellStyle name="Normal" xfId="0" builtinId="0"/>
    <cellStyle name="Normal 2" xfId="11"/>
    <cellStyle name="Normal 2 2" xfId="33"/>
    <cellStyle name="Normal 2 3" xfId="78"/>
    <cellStyle name="Normal 2 4" xfId="55"/>
    <cellStyle name="Normal 3" xfId="12"/>
    <cellStyle name="Normal 3 2" xfId="42"/>
    <cellStyle name="Normal 3 3" xfId="79"/>
    <cellStyle name="Normal 3 4" xfId="56"/>
    <cellStyle name="Normal 4" xfId="26"/>
    <cellStyle name="Normal 5" xfId="25"/>
    <cellStyle name="Normal 6" xfId="69"/>
    <cellStyle name="Percent" xfId="13" builtinId="5"/>
    <cellStyle name="Percent 2" xfId="14"/>
    <cellStyle name="Percent 2 2" xfId="15"/>
    <cellStyle name="Percent 2 2 2" xfId="34"/>
    <cellStyle name="Percent 2 2 3" xfId="80"/>
    <cellStyle name="Percent 2 2 4" xfId="58"/>
    <cellStyle name="Percent 2 3" xfId="16"/>
    <cellStyle name="Percent 2 3 2" xfId="41"/>
    <cellStyle name="Percent 2 3 3" xfId="81"/>
    <cellStyle name="Percent 2 3 4" xfId="59"/>
    <cellStyle name="Percent 2 4" xfId="24"/>
    <cellStyle name="Percent 2 4 2" xfId="89"/>
    <cellStyle name="Percent 2 4 3" xfId="60"/>
    <cellStyle name="Percent 2 5" xfId="68"/>
    <cellStyle name="Percent 2 6" xfId="57"/>
    <cellStyle name="Percent 3" xfId="17"/>
    <cellStyle name="Percent 3 2" xfId="18"/>
    <cellStyle name="Percent 3 2 2" xfId="36"/>
    <cellStyle name="Percent 3 2 3" xfId="83"/>
    <cellStyle name="Percent 3 2 4" xfId="62"/>
    <cellStyle name="Percent 3 3" xfId="35"/>
    <cellStyle name="Percent 3 4" xfId="82"/>
    <cellStyle name="Percent 3 5" xfId="61"/>
    <cellStyle name="Percent 4" xfId="19"/>
    <cellStyle name="Percent 4 2" xfId="20"/>
    <cellStyle name="Percent 4 2 2" xfId="38"/>
    <cellStyle name="Percent 4 2 3" xfId="85"/>
    <cellStyle name="Percent 4 2 4" xfId="64"/>
    <cellStyle name="Percent 4 3" xfId="37"/>
    <cellStyle name="Percent 4 4" xfId="84"/>
    <cellStyle name="Percent 4 5" xfId="63"/>
    <cellStyle name="Percent 5" xfId="21"/>
    <cellStyle name="Percent 5 2" xfId="39"/>
    <cellStyle name="Percent 5 3" xfId="86"/>
    <cellStyle name="Percent 5 4" xfId="65"/>
    <cellStyle name="Percent 6" xfId="22"/>
    <cellStyle name="Percent 6 2" xfId="87"/>
    <cellStyle name="Percent 6 3" xfId="66"/>
    <cellStyle name="Percent 6 4"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9"/>
  <sheetViews>
    <sheetView workbookViewId="0"/>
  </sheetViews>
  <sheetFormatPr defaultRowHeight="12.75" x14ac:dyDescent="0.2"/>
  <cols>
    <col min="1" max="1" width="4" customWidth="1"/>
    <col min="2" max="2" width="11.140625" customWidth="1"/>
    <col min="6" max="6" width="29.7109375" customWidth="1"/>
    <col min="8" max="8" width="9" customWidth="1"/>
    <col min="9" max="9" width="6.7109375" customWidth="1"/>
    <col min="11" max="11" width="6.5703125" customWidth="1"/>
    <col min="16" max="16" width="47.5703125" customWidth="1"/>
    <col min="18" max="18" width="17.28515625" customWidth="1"/>
  </cols>
  <sheetData>
    <row r="1" spans="1:13" ht="18" x14ac:dyDescent="0.25">
      <c r="A1" s="144" t="s">
        <v>252</v>
      </c>
      <c r="B1" s="135"/>
      <c r="C1" s="135"/>
      <c r="D1" s="135"/>
      <c r="E1" s="135"/>
      <c r="F1" s="135"/>
      <c r="G1" s="135"/>
      <c r="H1" s="135"/>
    </row>
    <row r="3" spans="1:13" ht="18.75" x14ac:dyDescent="0.3">
      <c r="B3" t="s">
        <v>88</v>
      </c>
      <c r="C3" s="390" t="s">
        <v>213</v>
      </c>
    </row>
    <row r="4" spans="1:13" x14ac:dyDescent="0.2">
      <c r="D4" t="s">
        <v>111</v>
      </c>
    </row>
    <row r="5" spans="1:13" ht="18" x14ac:dyDescent="0.25">
      <c r="B5" s="503"/>
      <c r="C5" s="387"/>
      <c r="D5" s="380" t="s">
        <v>71</v>
      </c>
      <c r="E5" s="387"/>
      <c r="F5" s="387"/>
      <c r="H5" s="241" t="s">
        <v>220</v>
      </c>
    </row>
    <row r="6" spans="1:13" x14ac:dyDescent="0.2">
      <c r="B6" s="504"/>
      <c r="C6" s="387"/>
      <c r="D6" s="380" t="s">
        <v>100</v>
      </c>
      <c r="E6" s="387"/>
      <c r="F6" s="387"/>
    </row>
    <row r="7" spans="1:13" x14ac:dyDescent="0.2">
      <c r="B7" s="504"/>
      <c r="C7" s="387"/>
      <c r="D7" s="380" t="s">
        <v>100</v>
      </c>
      <c r="E7" s="387"/>
      <c r="F7" s="387"/>
    </row>
    <row r="8" spans="1:13" x14ac:dyDescent="0.2">
      <c r="B8" s="504"/>
      <c r="C8" s="387"/>
      <c r="D8" s="380" t="s">
        <v>99</v>
      </c>
      <c r="E8" s="387"/>
      <c r="F8" s="387"/>
    </row>
    <row r="9" spans="1:13" x14ac:dyDescent="0.2">
      <c r="B9" s="387"/>
      <c r="C9" s="387"/>
      <c r="D9" s="380" t="s">
        <v>72</v>
      </c>
      <c r="E9" s="387"/>
      <c r="F9" s="387"/>
      <c r="H9" s="240" t="s">
        <v>228</v>
      </c>
    </row>
    <row r="10" spans="1:13" x14ac:dyDescent="0.2">
      <c r="D10" s="128" t="s">
        <v>108</v>
      </c>
      <c r="H10" s="248" t="s">
        <v>229</v>
      </c>
    </row>
    <row r="12" spans="1:13" x14ac:dyDescent="0.2">
      <c r="C12" s="218" t="s">
        <v>134</v>
      </c>
    </row>
    <row r="13" spans="1:13" x14ac:dyDescent="0.2">
      <c r="C13" t="s">
        <v>124</v>
      </c>
    </row>
    <row r="14" spans="1:13" x14ac:dyDescent="0.2">
      <c r="C14" s="218" t="s">
        <v>116</v>
      </c>
    </row>
    <row r="15" spans="1:13" x14ac:dyDescent="0.2">
      <c r="A15" s="218" t="s">
        <v>127</v>
      </c>
      <c r="C15" s="218"/>
    </row>
    <row r="16" spans="1:13" ht="45" x14ac:dyDescent="0.2">
      <c r="A16" s="83"/>
      <c r="B16" s="2" t="s">
        <v>6</v>
      </c>
      <c r="C16" s="55" t="s">
        <v>8</v>
      </c>
      <c r="D16" s="55" t="s">
        <v>10</v>
      </c>
      <c r="E16" s="55" t="s">
        <v>12</v>
      </c>
      <c r="F16" s="56"/>
      <c r="G16" s="222" t="s">
        <v>91</v>
      </c>
      <c r="H16" s="228" t="s">
        <v>126</v>
      </c>
      <c r="I16" s="224" t="s">
        <v>91</v>
      </c>
      <c r="J16" s="228" t="s">
        <v>126</v>
      </c>
      <c r="K16" s="226" t="s">
        <v>91</v>
      </c>
      <c r="L16" s="228" t="s">
        <v>126</v>
      </c>
      <c r="M16" s="71"/>
    </row>
    <row r="17" spans="1:16" ht="56.25" x14ac:dyDescent="0.2">
      <c r="A17" s="72"/>
      <c r="B17" s="11"/>
      <c r="C17" s="52" t="s">
        <v>9</v>
      </c>
      <c r="D17" s="52" t="s">
        <v>11</v>
      </c>
      <c r="E17" s="52" t="s">
        <v>13</v>
      </c>
      <c r="F17" s="53"/>
      <c r="G17" s="223" t="s">
        <v>126</v>
      </c>
      <c r="H17" s="8" t="s">
        <v>69</v>
      </c>
      <c r="I17" s="225" t="s">
        <v>126</v>
      </c>
      <c r="J17" s="8" t="s">
        <v>69</v>
      </c>
      <c r="K17" s="227" t="s">
        <v>126</v>
      </c>
      <c r="L17" s="8" t="s">
        <v>69</v>
      </c>
      <c r="M17" s="73" t="s">
        <v>56</v>
      </c>
    </row>
    <row r="18" spans="1:16" ht="18" x14ac:dyDescent="0.25">
      <c r="A18" s="244" t="s">
        <v>128</v>
      </c>
      <c r="B18" s="245"/>
      <c r="C18" s="246"/>
      <c r="D18" s="246"/>
      <c r="E18" s="246"/>
      <c r="F18" s="247"/>
      <c r="G18" s="501">
        <v>0.15</v>
      </c>
      <c r="H18" s="502"/>
      <c r="I18" s="501">
        <v>0.52</v>
      </c>
      <c r="J18" s="502"/>
      <c r="K18" s="501">
        <v>0.33</v>
      </c>
      <c r="L18" s="243"/>
      <c r="M18" s="73"/>
    </row>
    <row r="19" spans="1:16" x14ac:dyDescent="0.2">
      <c r="C19" s="218"/>
    </row>
    <row r="20" spans="1:16" x14ac:dyDescent="0.2">
      <c r="C20" t="s">
        <v>102</v>
      </c>
    </row>
    <row r="21" spans="1:16" x14ac:dyDescent="0.2">
      <c r="C21" t="s">
        <v>103</v>
      </c>
      <c r="G21" s="135" t="s">
        <v>90</v>
      </c>
      <c r="H21" s="135"/>
      <c r="I21" s="135"/>
      <c r="J21" s="135"/>
      <c r="K21" s="135"/>
      <c r="L21" s="135"/>
      <c r="M21" s="135"/>
      <c r="N21" s="135"/>
      <c r="O21" s="135"/>
      <c r="P21" s="135"/>
    </row>
    <row r="22" spans="1:16" x14ac:dyDescent="0.2">
      <c r="C22" s="218" t="s">
        <v>130</v>
      </c>
    </row>
    <row r="23" spans="1:16" x14ac:dyDescent="0.2">
      <c r="C23" s="218" t="s">
        <v>129</v>
      </c>
    </row>
    <row r="24" spans="1:16" x14ac:dyDescent="0.2">
      <c r="C24" s="218"/>
    </row>
    <row r="25" spans="1:16" x14ac:dyDescent="0.2">
      <c r="A25" s="255"/>
      <c r="B25" s="255"/>
      <c r="C25" s="382" t="s">
        <v>183</v>
      </c>
      <c r="D25" s="255"/>
      <c r="E25" s="255"/>
      <c r="F25" s="255"/>
      <c r="G25" s="255"/>
      <c r="H25" s="255"/>
      <c r="I25" s="255"/>
      <c r="J25" s="255"/>
      <c r="K25" s="255"/>
      <c r="L25" s="255"/>
      <c r="M25" s="255"/>
      <c r="N25" s="255"/>
      <c r="O25" s="255"/>
      <c r="P25" s="255"/>
    </row>
    <row r="26" spans="1:16" x14ac:dyDescent="0.2">
      <c r="A26" s="255"/>
      <c r="B26" s="255"/>
      <c r="C26" s="384" t="s">
        <v>184</v>
      </c>
      <c r="D26" s="255"/>
      <c r="E26" s="255"/>
      <c r="F26" s="255"/>
      <c r="G26" s="255"/>
      <c r="H26" s="255"/>
      <c r="I26" s="255"/>
      <c r="J26" s="255"/>
      <c r="K26" s="255"/>
      <c r="L26" s="255"/>
      <c r="M26" s="255"/>
      <c r="N26" s="255"/>
      <c r="O26" s="255"/>
      <c r="P26" s="255"/>
    </row>
    <row r="27" spans="1:16" x14ac:dyDescent="0.2">
      <c r="A27" s="255"/>
      <c r="B27" s="255"/>
      <c r="C27" s="382" t="s">
        <v>185</v>
      </c>
      <c r="D27" s="255"/>
      <c r="E27" s="255"/>
      <c r="F27" s="255"/>
      <c r="G27" s="255"/>
      <c r="H27" s="255"/>
      <c r="I27" s="255"/>
      <c r="J27" s="255"/>
      <c r="K27" s="255"/>
      <c r="L27" s="255"/>
      <c r="M27" s="255"/>
      <c r="N27" s="255"/>
      <c r="O27" s="255"/>
      <c r="P27" s="255"/>
    </row>
    <row r="28" spans="1:16" x14ac:dyDescent="0.2">
      <c r="A28" s="255"/>
      <c r="B28" s="255"/>
      <c r="C28" s="382" t="s">
        <v>186</v>
      </c>
      <c r="D28" s="255"/>
      <c r="E28" s="255"/>
      <c r="F28" s="255"/>
      <c r="G28" s="255"/>
      <c r="H28" s="255"/>
      <c r="I28" s="255"/>
      <c r="J28" s="255"/>
      <c r="K28" s="255"/>
      <c r="L28" s="255"/>
      <c r="M28" s="255"/>
      <c r="N28" s="255"/>
      <c r="O28" s="255"/>
      <c r="P28" s="255"/>
    </row>
    <row r="29" spans="1:16" x14ac:dyDescent="0.2">
      <c r="A29" s="255"/>
      <c r="B29" s="255"/>
      <c r="C29" s="382" t="s">
        <v>187</v>
      </c>
      <c r="D29" s="255"/>
      <c r="E29" s="255"/>
      <c r="F29" s="255"/>
      <c r="G29" s="255"/>
      <c r="H29" s="255"/>
      <c r="I29" s="255"/>
      <c r="J29" s="255"/>
      <c r="K29" s="255"/>
      <c r="L29" s="255"/>
      <c r="M29" s="255"/>
      <c r="N29" s="255"/>
      <c r="O29" s="255"/>
      <c r="P29" s="255"/>
    </row>
    <row r="30" spans="1:16" s="378" customFormat="1" x14ac:dyDescent="0.2">
      <c r="A30" s="255"/>
      <c r="B30" s="255"/>
      <c r="C30" s="382" t="s">
        <v>136</v>
      </c>
      <c r="D30" s="255"/>
      <c r="E30" s="255"/>
      <c r="F30" s="255"/>
      <c r="G30" s="255"/>
      <c r="H30" s="255"/>
      <c r="I30" s="255"/>
      <c r="J30" s="255"/>
      <c r="K30" s="255"/>
      <c r="L30" s="255"/>
      <c r="M30" s="255"/>
      <c r="N30" s="255"/>
      <c r="O30" s="255"/>
      <c r="P30" s="255"/>
    </row>
    <row r="31" spans="1:16" s="395" customFormat="1" x14ac:dyDescent="0.2">
      <c r="A31" s="255"/>
      <c r="B31" s="255"/>
      <c r="C31" s="386"/>
      <c r="D31" s="255"/>
      <c r="E31" s="255"/>
      <c r="F31" s="255"/>
      <c r="G31" s="255"/>
      <c r="H31" s="255"/>
      <c r="I31" s="255"/>
      <c r="J31" s="255"/>
      <c r="K31" s="255"/>
      <c r="L31" s="255"/>
      <c r="M31" s="255"/>
      <c r="N31" s="255"/>
      <c r="O31" s="255"/>
      <c r="P31" s="255"/>
    </row>
    <row r="32" spans="1:16" s="395" customFormat="1" x14ac:dyDescent="0.2">
      <c r="A32" s="255"/>
      <c r="B32" s="255"/>
      <c r="C32" s="427" t="s">
        <v>202</v>
      </c>
      <c r="D32" s="255"/>
      <c r="E32" s="255"/>
      <c r="F32" s="255"/>
      <c r="G32" s="255"/>
      <c r="H32" s="255"/>
      <c r="I32" s="255"/>
      <c r="J32" s="255"/>
      <c r="K32" s="255"/>
      <c r="L32" s="255"/>
      <c r="M32" s="255"/>
      <c r="N32" s="255"/>
      <c r="O32" s="255"/>
      <c r="P32" s="255"/>
    </row>
    <row r="33" spans="1:16" s="395" customFormat="1" ht="15" x14ac:dyDescent="0.2">
      <c r="A33" s="255"/>
      <c r="B33" s="255"/>
      <c r="C33" s="428" t="s">
        <v>203</v>
      </c>
      <c r="D33" s="255"/>
      <c r="E33" s="255"/>
      <c r="F33" s="255"/>
      <c r="G33" s="255"/>
      <c r="H33" s="255"/>
      <c r="I33" s="255"/>
      <c r="J33" s="255"/>
      <c r="K33" s="255"/>
      <c r="L33" s="255"/>
      <c r="M33" s="255"/>
      <c r="N33" s="255"/>
      <c r="O33" s="255"/>
      <c r="P33" s="255"/>
    </row>
    <row r="34" spans="1:16" x14ac:dyDescent="0.2">
      <c r="A34" s="255"/>
      <c r="B34" s="255"/>
      <c r="C34" s="256"/>
      <c r="D34" s="255"/>
      <c r="E34" s="255"/>
      <c r="F34" s="255"/>
      <c r="G34" s="255"/>
      <c r="H34" s="255"/>
      <c r="I34" s="255"/>
      <c r="J34" s="255"/>
      <c r="K34" s="255"/>
      <c r="L34" s="255"/>
      <c r="M34" s="255"/>
      <c r="N34" s="255"/>
      <c r="O34" s="255"/>
      <c r="P34" s="255"/>
    </row>
    <row r="35" spans="1:16" x14ac:dyDescent="0.2">
      <c r="A35" s="255"/>
      <c r="B35" s="255"/>
      <c r="C35" s="256" t="s">
        <v>147</v>
      </c>
      <c r="D35" s="255"/>
      <c r="E35" s="255"/>
      <c r="F35" s="255"/>
      <c r="G35" s="255"/>
      <c r="H35" s="255"/>
      <c r="I35" s="255"/>
      <c r="J35" s="255"/>
      <c r="K35" s="255"/>
      <c r="L35" s="255"/>
      <c r="M35" s="255"/>
      <c r="N35" s="255"/>
      <c r="O35" s="255"/>
      <c r="P35" s="255"/>
    </row>
    <row r="36" spans="1:16" x14ac:dyDescent="0.2">
      <c r="C36" s="218"/>
    </row>
    <row r="37" spans="1:16" x14ac:dyDescent="0.2">
      <c r="C37" s="218" t="s">
        <v>115</v>
      </c>
      <c r="D37" s="1"/>
      <c r="E37" s="1"/>
      <c r="F37" s="1"/>
    </row>
    <row r="39" spans="1:16" x14ac:dyDescent="0.2">
      <c r="C39" t="s">
        <v>104</v>
      </c>
    </row>
    <row r="41" spans="1:16" x14ac:dyDescent="0.2">
      <c r="C41" s="218" t="s">
        <v>131</v>
      </c>
    </row>
    <row r="42" spans="1:16" ht="13.5" thickBot="1" x14ac:dyDescent="0.25">
      <c r="C42" s="136"/>
      <c r="D42" s="136"/>
      <c r="E42" s="136"/>
      <c r="F42" s="136"/>
      <c r="G42" s="136"/>
      <c r="H42" s="136"/>
      <c r="I42" s="136"/>
      <c r="J42" s="136"/>
      <c r="K42" s="136"/>
      <c r="L42" s="136"/>
      <c r="M42" s="136"/>
      <c r="N42" s="136"/>
      <c r="O42" s="136"/>
      <c r="P42" s="136"/>
    </row>
    <row r="43" spans="1:16" x14ac:dyDescent="0.2">
      <c r="C43" s="24"/>
      <c r="D43" s="24"/>
      <c r="E43" s="24"/>
      <c r="F43" s="24"/>
      <c r="G43" s="24"/>
      <c r="H43" s="24"/>
      <c r="I43" s="24"/>
      <c r="J43" s="24"/>
      <c r="K43" s="24"/>
      <c r="L43" s="24"/>
      <c r="M43" s="24"/>
      <c r="N43" s="24"/>
      <c r="O43" s="24"/>
      <c r="P43" s="24"/>
    </row>
    <row r="44" spans="1:16" ht="15.75" x14ac:dyDescent="0.25">
      <c r="C44" s="218" t="s">
        <v>112</v>
      </c>
    </row>
    <row r="46" spans="1:16" x14ac:dyDescent="0.2">
      <c r="C46" t="s">
        <v>93</v>
      </c>
    </row>
    <row r="48" spans="1:16" x14ac:dyDescent="0.2">
      <c r="C48" t="s">
        <v>104</v>
      </c>
    </row>
    <row r="49" spans="2:16" ht="13.5" thickBot="1" x14ac:dyDescent="0.25">
      <c r="C49" s="136"/>
      <c r="D49" s="136"/>
      <c r="E49" s="136"/>
      <c r="F49" s="136"/>
      <c r="G49" s="136"/>
      <c r="H49" s="136"/>
      <c r="I49" s="136"/>
      <c r="J49" s="136"/>
      <c r="K49" s="136"/>
      <c r="L49" s="136"/>
      <c r="M49" s="136"/>
      <c r="N49" s="136"/>
      <c r="O49" s="136"/>
      <c r="P49" s="136"/>
    </row>
    <row r="51" spans="2:16" x14ac:dyDescent="0.2">
      <c r="C51" t="s">
        <v>105</v>
      </c>
    </row>
    <row r="52" spans="2:16" x14ac:dyDescent="0.2">
      <c r="C52" t="s">
        <v>106</v>
      </c>
      <c r="G52" s="135"/>
      <c r="H52" s="135"/>
      <c r="I52" s="135"/>
      <c r="J52" s="135"/>
      <c r="K52" s="135"/>
      <c r="L52" s="135"/>
    </row>
    <row r="54" spans="2:16" x14ac:dyDescent="0.2">
      <c r="B54" s="255"/>
      <c r="C54" s="466" t="s">
        <v>209</v>
      </c>
      <c r="D54" s="465"/>
      <c r="E54" s="465"/>
      <c r="F54" s="465"/>
      <c r="G54" s="465"/>
      <c r="H54" s="465"/>
      <c r="I54" s="465"/>
      <c r="J54" s="465"/>
      <c r="K54" s="465"/>
      <c r="L54" s="465"/>
      <c r="M54" s="465"/>
      <c r="N54" s="465"/>
      <c r="O54" s="465"/>
      <c r="P54" s="465"/>
    </row>
    <row r="55" spans="2:16" x14ac:dyDescent="0.2">
      <c r="B55" s="255"/>
      <c r="C55" s="466" t="s">
        <v>210</v>
      </c>
      <c r="D55" s="465"/>
      <c r="E55" s="465"/>
      <c r="F55" s="465"/>
      <c r="G55" s="465"/>
      <c r="H55" s="465"/>
      <c r="I55" s="465"/>
      <c r="J55" s="465"/>
      <c r="K55" s="465"/>
      <c r="L55" s="465"/>
      <c r="M55" s="465"/>
      <c r="N55" s="465"/>
      <c r="O55" s="465"/>
      <c r="P55" s="465"/>
    </row>
    <row r="57" spans="2:16" x14ac:dyDescent="0.2">
      <c r="C57" t="s">
        <v>107</v>
      </c>
    </row>
    <row r="59" spans="2:16" x14ac:dyDescent="0.2">
      <c r="C59" t="s">
        <v>104</v>
      </c>
    </row>
    <row r="61" spans="2:16" x14ac:dyDescent="0.2">
      <c r="C61" t="s">
        <v>89</v>
      </c>
    </row>
    <row r="62" spans="2:16" ht="13.5" thickBot="1" x14ac:dyDescent="0.25">
      <c r="C62" s="136"/>
      <c r="D62" s="136"/>
      <c r="E62" s="136"/>
      <c r="F62" s="136"/>
      <c r="G62" s="136"/>
      <c r="H62" s="136"/>
      <c r="I62" s="136"/>
      <c r="J62" s="136"/>
      <c r="K62" s="136"/>
      <c r="L62" s="136"/>
      <c r="M62" s="136"/>
      <c r="N62" s="136"/>
      <c r="O62" s="136"/>
      <c r="P62" s="136"/>
    </row>
    <row r="63" spans="2:16" x14ac:dyDescent="0.2">
      <c r="C63" s="373"/>
      <c r="D63" s="373"/>
      <c r="E63" s="373"/>
      <c r="F63" s="373"/>
      <c r="G63" s="373"/>
      <c r="H63" s="373"/>
      <c r="I63" s="373"/>
      <c r="J63" s="373"/>
      <c r="K63" s="373"/>
      <c r="L63" s="373"/>
      <c r="M63" s="373"/>
      <c r="N63" s="373"/>
      <c r="O63" s="373"/>
      <c r="P63" s="373"/>
    </row>
    <row r="64" spans="2:16" x14ac:dyDescent="0.2">
      <c r="C64" s="388" t="s">
        <v>188</v>
      </c>
      <c r="D64" s="373"/>
      <c r="E64" s="373"/>
      <c r="F64" s="373"/>
      <c r="G64" s="373"/>
      <c r="H64" s="373"/>
      <c r="I64" s="373"/>
      <c r="J64" s="373"/>
      <c r="K64" s="373"/>
      <c r="L64" s="373"/>
      <c r="M64" s="373"/>
      <c r="N64" s="373"/>
      <c r="O64" s="373"/>
      <c r="P64" s="373"/>
    </row>
    <row r="65" spans="2:16" x14ac:dyDescent="0.2">
      <c r="C65" s="387"/>
      <c r="D65" s="373"/>
      <c r="E65" s="373"/>
      <c r="F65" s="373"/>
      <c r="G65" s="373"/>
      <c r="H65" s="373"/>
      <c r="I65" s="373"/>
      <c r="J65" s="373"/>
      <c r="K65" s="373"/>
      <c r="L65" s="373"/>
      <c r="M65" s="373"/>
      <c r="N65" s="373"/>
      <c r="O65" s="373"/>
      <c r="P65" s="373"/>
    </row>
    <row r="66" spans="2:16" x14ac:dyDescent="0.2">
      <c r="C66" s="386" t="s">
        <v>189</v>
      </c>
      <c r="D66" s="373"/>
      <c r="E66" s="373"/>
      <c r="F66" s="373"/>
      <c r="G66" s="373"/>
      <c r="H66" s="373"/>
      <c r="I66" s="373"/>
      <c r="J66" s="373"/>
      <c r="K66" s="373"/>
      <c r="L66" s="373"/>
      <c r="M66" s="373"/>
      <c r="N66" s="373"/>
      <c r="O66" s="373"/>
      <c r="P66" s="373"/>
    </row>
    <row r="67" spans="2:16" x14ac:dyDescent="0.2">
      <c r="C67" s="386" t="s">
        <v>181</v>
      </c>
      <c r="D67" s="373"/>
      <c r="E67" s="373"/>
      <c r="F67" s="373"/>
      <c r="G67" s="373"/>
      <c r="H67" s="373"/>
      <c r="I67" s="373"/>
      <c r="J67" s="373"/>
      <c r="K67" s="373"/>
      <c r="L67" s="373"/>
      <c r="M67" s="373"/>
      <c r="N67" s="373"/>
      <c r="O67" s="373"/>
      <c r="P67" s="373"/>
    </row>
    <row r="68" spans="2:16" x14ac:dyDescent="0.2">
      <c r="C68" s="389" t="s">
        <v>190</v>
      </c>
      <c r="D68" s="373"/>
      <c r="E68" s="373"/>
      <c r="F68" s="373"/>
      <c r="G68" s="373"/>
      <c r="H68" s="373"/>
      <c r="I68" s="373"/>
      <c r="J68" s="373"/>
      <c r="K68" s="373"/>
      <c r="L68" s="373"/>
      <c r="M68" s="373"/>
      <c r="N68" s="373"/>
      <c r="O68" s="373"/>
      <c r="P68" s="373"/>
    </row>
    <row r="69" spans="2:16" s="381" customFormat="1" x14ac:dyDescent="0.2">
      <c r="C69" s="386" t="s">
        <v>191</v>
      </c>
      <c r="D69" s="383"/>
      <c r="E69" s="383"/>
      <c r="F69" s="383"/>
      <c r="G69" s="383"/>
      <c r="H69" s="383"/>
      <c r="I69" s="383"/>
      <c r="J69" s="383"/>
      <c r="K69" s="383"/>
      <c r="L69" s="383"/>
      <c r="M69" s="383"/>
      <c r="N69" s="383"/>
      <c r="O69" s="383"/>
      <c r="P69" s="383"/>
    </row>
    <row r="70" spans="2:16" s="395" customFormat="1" x14ac:dyDescent="0.2">
      <c r="C70" s="386"/>
      <c r="D70" s="387"/>
      <c r="E70" s="387"/>
      <c r="F70" s="387"/>
      <c r="G70" s="387"/>
      <c r="H70" s="387"/>
      <c r="I70" s="387"/>
      <c r="J70" s="387"/>
      <c r="K70" s="387"/>
      <c r="L70" s="387"/>
      <c r="M70" s="387"/>
      <c r="N70" s="387"/>
      <c r="O70" s="387"/>
      <c r="P70" s="387"/>
    </row>
    <row r="71" spans="2:16" s="395" customFormat="1" x14ac:dyDescent="0.2">
      <c r="C71" s="447" t="s">
        <v>202</v>
      </c>
      <c r="D71" s="387"/>
      <c r="E71" s="387"/>
      <c r="F71" s="387"/>
      <c r="G71" s="387"/>
      <c r="H71" s="387"/>
      <c r="I71" s="387"/>
      <c r="J71" s="387"/>
      <c r="K71" s="387"/>
      <c r="L71" s="387"/>
      <c r="M71" s="387"/>
      <c r="N71" s="387"/>
      <c r="O71" s="387"/>
      <c r="P71" s="387"/>
    </row>
    <row r="72" spans="2:16" s="395" customFormat="1" ht="15" x14ac:dyDescent="0.2">
      <c r="C72" s="448" t="s">
        <v>203</v>
      </c>
      <c r="D72" s="387"/>
      <c r="E72" s="387"/>
      <c r="F72" s="387"/>
      <c r="G72" s="387"/>
      <c r="H72" s="387"/>
      <c r="I72" s="387"/>
      <c r="J72" s="387"/>
      <c r="K72" s="387"/>
      <c r="L72" s="387"/>
      <c r="M72" s="387"/>
      <c r="N72" s="387"/>
      <c r="O72" s="387"/>
      <c r="P72" s="387"/>
    </row>
    <row r="73" spans="2:16" ht="13.5" thickBot="1" x14ac:dyDescent="0.25">
      <c r="B73" s="372"/>
      <c r="C73" s="374"/>
      <c r="D73" s="374"/>
      <c r="E73" s="374"/>
      <c r="F73" s="374"/>
      <c r="G73" s="374"/>
      <c r="H73" s="374"/>
      <c r="I73" s="374"/>
      <c r="J73" s="374"/>
      <c r="K73" s="374"/>
      <c r="L73" s="374"/>
      <c r="M73" s="374"/>
      <c r="N73" s="374"/>
      <c r="O73" s="374"/>
      <c r="P73" s="374"/>
    </row>
    <row r="74" spans="2:16" s="372" customFormat="1" x14ac:dyDescent="0.2">
      <c r="C74" s="373"/>
      <c r="D74" s="373"/>
      <c r="E74" s="373"/>
      <c r="F74" s="373"/>
      <c r="G74" s="373"/>
      <c r="H74" s="373"/>
      <c r="I74" s="373"/>
      <c r="J74" s="373"/>
      <c r="K74" s="373"/>
      <c r="L74" s="373"/>
      <c r="M74" s="373"/>
      <c r="N74" s="373"/>
      <c r="O74" s="373"/>
      <c r="P74" s="373"/>
    </row>
    <row r="75" spans="2:16" x14ac:dyDescent="0.2">
      <c r="B75" s="255"/>
      <c r="C75" s="449" t="s">
        <v>249</v>
      </c>
      <c r="D75" s="305"/>
      <c r="E75" s="305"/>
      <c r="F75" s="305"/>
      <c r="G75" s="305"/>
      <c r="H75" s="305"/>
      <c r="I75" s="305"/>
      <c r="J75" s="305"/>
      <c r="K75" s="305"/>
      <c r="L75" s="305"/>
      <c r="M75" s="305"/>
      <c r="N75" s="305"/>
      <c r="O75" s="305"/>
      <c r="P75" s="305"/>
    </row>
    <row r="76" spans="2:16" s="385" customFormat="1" ht="15" x14ac:dyDescent="0.2">
      <c r="B76" s="255"/>
      <c r="C76" s="450" t="s">
        <v>204</v>
      </c>
      <c r="D76" s="305"/>
      <c r="E76" s="305"/>
      <c r="F76" s="305"/>
      <c r="G76" s="305"/>
      <c r="H76" s="305"/>
      <c r="I76" s="305"/>
      <c r="J76" s="305"/>
      <c r="K76" s="305"/>
      <c r="L76" s="305"/>
      <c r="M76" s="305"/>
      <c r="N76" s="305"/>
      <c r="O76" s="305"/>
      <c r="P76" s="305"/>
    </row>
    <row r="77" spans="2:16" s="395" customFormat="1" ht="15" x14ac:dyDescent="0.2">
      <c r="B77" s="255"/>
      <c r="C77" s="450" t="s">
        <v>205</v>
      </c>
      <c r="D77" s="305"/>
      <c r="E77" s="305"/>
      <c r="F77" s="536" t="s">
        <v>250</v>
      </c>
      <c r="G77" s="305"/>
      <c r="H77" s="305"/>
      <c r="I77" s="305"/>
      <c r="J77" s="305"/>
      <c r="K77" s="305"/>
      <c r="L77" s="305"/>
      <c r="M77" s="305"/>
      <c r="N77" s="305"/>
      <c r="O77" s="305"/>
      <c r="P77" s="305"/>
    </row>
    <row r="78" spans="2:16" s="385" customFormat="1" ht="15" x14ac:dyDescent="0.2">
      <c r="B78" s="255"/>
      <c r="C78" s="418" t="s">
        <v>212</v>
      </c>
      <c r="D78" s="305"/>
      <c r="E78" s="305"/>
      <c r="F78" s="305"/>
      <c r="G78" s="305"/>
      <c r="H78" s="305"/>
      <c r="I78" s="305"/>
      <c r="J78" s="305"/>
      <c r="K78" s="305"/>
      <c r="L78" s="305"/>
      <c r="M78" s="305"/>
      <c r="N78" s="305"/>
      <c r="O78" s="305"/>
      <c r="P78" s="305"/>
    </row>
    <row r="79" spans="2:16" s="385" customFormat="1" x14ac:dyDescent="0.2">
      <c r="B79" s="255"/>
      <c r="C79" s="386" t="s">
        <v>211</v>
      </c>
      <c r="D79" s="305"/>
      <c r="E79" s="305"/>
      <c r="F79" s="305"/>
      <c r="G79" s="305"/>
      <c r="H79" s="305"/>
      <c r="I79" s="305"/>
      <c r="J79" s="305"/>
      <c r="K79" s="305"/>
      <c r="L79" s="305"/>
      <c r="M79" s="305"/>
      <c r="N79" s="305"/>
      <c r="O79" s="305"/>
      <c r="P79" s="305"/>
    </row>
    <row r="80" spans="2:16" ht="13.5" thickBot="1" x14ac:dyDescent="0.25">
      <c r="B80" s="255"/>
      <c r="C80" s="306"/>
      <c r="D80" s="306"/>
      <c r="E80" s="306"/>
      <c r="F80" s="306"/>
      <c r="G80" s="306"/>
      <c r="H80" s="306"/>
      <c r="I80" s="306"/>
      <c r="J80" s="306"/>
      <c r="K80" s="306"/>
      <c r="L80" s="306"/>
      <c r="M80" s="306"/>
      <c r="N80" s="306"/>
      <c r="O80" s="306"/>
      <c r="P80" s="306"/>
    </row>
    <row r="81" spans="2:6" ht="13.5" thickBot="1" x14ac:dyDescent="0.25"/>
    <row r="82" spans="2:6" ht="13.5" thickBot="1" x14ac:dyDescent="0.25">
      <c r="B82" t="s">
        <v>94</v>
      </c>
      <c r="C82" s="164"/>
      <c r="D82" s="165"/>
      <c r="E82" s="218" t="s">
        <v>133</v>
      </c>
    </row>
    <row r="83" spans="2:6" ht="13.5" thickBot="1" x14ac:dyDescent="0.25">
      <c r="C83" s="154"/>
      <c r="D83" s="155"/>
      <c r="E83" s="218" t="s">
        <v>132</v>
      </c>
    </row>
    <row r="84" spans="2:6" ht="13.5" thickBot="1" x14ac:dyDescent="0.25">
      <c r="C84" s="156"/>
      <c r="D84" s="157"/>
      <c r="E84" t="s">
        <v>95</v>
      </c>
    </row>
    <row r="85" spans="2:6" ht="13.5" thickBot="1" x14ac:dyDescent="0.25">
      <c r="C85" s="158"/>
      <c r="D85" s="159"/>
      <c r="E85" t="s">
        <v>96</v>
      </c>
    </row>
    <row r="86" spans="2:6" ht="13.5" thickBot="1" x14ac:dyDescent="0.25">
      <c r="C86" s="160"/>
      <c r="D86" s="161"/>
      <c r="E86" t="s">
        <v>97</v>
      </c>
    </row>
    <row r="87" spans="2:6" ht="13.5" thickBot="1" x14ac:dyDescent="0.25">
      <c r="C87" s="162"/>
      <c r="D87" s="163"/>
      <c r="E87" t="s">
        <v>98</v>
      </c>
    </row>
    <row r="88" spans="2:6" ht="13.5" thickBot="1" x14ac:dyDescent="0.25">
      <c r="C88" s="308"/>
      <c r="D88" s="309"/>
      <c r="E88" s="307" t="s">
        <v>160</v>
      </c>
    </row>
    <row r="89" spans="2:6" ht="13.5" thickBot="1" x14ac:dyDescent="0.25">
      <c r="C89" s="403"/>
      <c r="D89" s="404"/>
      <c r="E89" s="390" t="s">
        <v>198</v>
      </c>
      <c r="F89" s="395"/>
    </row>
  </sheetData>
  <protectedRanges>
    <protectedRange sqref="C83:D83" name="Range1"/>
    <protectedRange sqref="G18 I18 K18" name="Budget sheet Prog Serv_6"/>
  </protectedRanges>
  <phoneticPr fontId="12" type="noConversion"/>
  <pageMargins left="0.75" right="0.75" top="1" bottom="1" header="0.5" footer="0.5"/>
  <pageSetup scale="8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202"/>
  <sheetViews>
    <sheetView tabSelected="1" workbookViewId="0">
      <selection activeCell="B82" sqref="B82"/>
    </sheetView>
  </sheetViews>
  <sheetFormatPr defaultRowHeight="12.75" x14ac:dyDescent="0.2"/>
  <cols>
    <col min="1" max="1" width="7.140625" customWidth="1"/>
    <col min="2" max="2" width="38.42578125" customWidth="1"/>
    <col min="3" max="3" width="10" style="54" customWidth="1"/>
    <col min="4" max="4" width="9" style="54" customWidth="1"/>
    <col min="5" max="5" width="9.28515625" style="54" customWidth="1"/>
    <col min="6" max="6" width="10" style="54" customWidth="1"/>
    <col min="7" max="7" width="16.5703125" customWidth="1"/>
    <col min="8" max="8" width="16.140625" customWidth="1"/>
    <col min="9" max="9" width="16" customWidth="1"/>
    <col min="10" max="10" width="17.28515625" customWidth="1"/>
    <col min="11" max="11" width="13.7109375" customWidth="1"/>
    <col min="12" max="12" width="14.42578125" customWidth="1"/>
    <col min="13" max="13" width="12.7109375" customWidth="1"/>
    <col min="15" max="15" width="11.28515625" bestFit="1" customWidth="1"/>
  </cols>
  <sheetData>
    <row r="1" spans="1:15" x14ac:dyDescent="0.2">
      <c r="A1" s="128" t="s">
        <v>71</v>
      </c>
      <c r="M1" s="116">
        <f ca="1">TODAY()</f>
        <v>43521</v>
      </c>
    </row>
    <row r="2" spans="1:15" x14ac:dyDescent="0.2">
      <c r="A2" s="128" t="s">
        <v>100</v>
      </c>
    </row>
    <row r="3" spans="1:15" x14ac:dyDescent="0.2">
      <c r="A3" s="379" t="s">
        <v>100</v>
      </c>
    </row>
    <row r="4" spans="1:15" x14ac:dyDescent="0.2">
      <c r="A4" s="379" t="s">
        <v>100</v>
      </c>
    </row>
    <row r="5" spans="1:15" x14ac:dyDescent="0.2">
      <c r="A5" s="128" t="s">
        <v>72</v>
      </c>
    </row>
    <row r="6" spans="1:15" x14ac:dyDescent="0.2">
      <c r="A6" s="128" t="s">
        <v>135</v>
      </c>
    </row>
    <row r="8" spans="1:15" ht="18" x14ac:dyDescent="0.25">
      <c r="A8" s="537" t="s">
        <v>192</v>
      </c>
      <c r="B8" s="537"/>
      <c r="C8" s="537"/>
      <c r="D8" s="537"/>
      <c r="E8" s="537"/>
      <c r="F8" s="537"/>
      <c r="G8" s="537"/>
      <c r="H8" s="537"/>
      <c r="I8" s="537"/>
      <c r="J8" s="537"/>
      <c r="K8" s="537"/>
      <c r="L8" s="537"/>
      <c r="M8" s="537"/>
    </row>
    <row r="9" spans="1:15" ht="13.5" thickBot="1" x14ac:dyDescent="0.25">
      <c r="A9" s="549"/>
      <c r="B9" s="549"/>
      <c r="C9" s="549"/>
      <c r="D9" s="549"/>
      <c r="E9" s="549"/>
      <c r="F9" s="549"/>
      <c r="G9" s="549"/>
      <c r="H9" s="549"/>
      <c r="I9" s="549"/>
      <c r="J9" s="549"/>
      <c r="K9" s="549"/>
      <c r="L9" s="549"/>
      <c r="M9" s="549"/>
    </row>
    <row r="10" spans="1:15" ht="15" x14ac:dyDescent="0.25">
      <c r="A10" s="541" t="s">
        <v>137</v>
      </c>
      <c r="B10" s="542"/>
      <c r="C10" s="542"/>
      <c r="D10" s="542"/>
      <c r="E10" s="542"/>
      <c r="F10" s="542"/>
      <c r="G10" s="542"/>
      <c r="H10" s="542"/>
      <c r="I10" s="543"/>
      <c r="J10" s="542"/>
      <c r="K10" s="543"/>
      <c r="L10" s="542"/>
      <c r="M10" s="544"/>
    </row>
    <row r="11" spans="1:15" ht="22.5" x14ac:dyDescent="0.2">
      <c r="A11" s="83"/>
      <c r="B11" s="2" t="s">
        <v>146</v>
      </c>
      <c r="C11" s="55" t="s">
        <v>8</v>
      </c>
      <c r="D11" s="55" t="s">
        <v>10</v>
      </c>
      <c r="E11" s="55" t="s">
        <v>12</v>
      </c>
      <c r="F11" s="56"/>
      <c r="G11" s="222" t="s">
        <v>91</v>
      </c>
      <c r="H11" s="228" t="str">
        <f>+G12</f>
        <v xml:space="preserve">   ENTER FUND SOURCE HERE</v>
      </c>
      <c r="I11" s="224" t="s">
        <v>91</v>
      </c>
      <c r="J11" s="228" t="str">
        <f>+I12</f>
        <v xml:space="preserve">   ENTER FUND SOURCE HERE</v>
      </c>
      <c r="K11" s="226" t="s">
        <v>91</v>
      </c>
      <c r="L11" s="228" t="str">
        <f>+K12</f>
        <v xml:space="preserve">   ENTER FUND SOURCE HERE</v>
      </c>
      <c r="M11" s="71"/>
    </row>
    <row r="12" spans="1:15" ht="22.5" x14ac:dyDescent="0.2">
      <c r="A12" s="72"/>
      <c r="B12" s="11"/>
      <c r="C12" s="52" t="s">
        <v>9</v>
      </c>
      <c r="D12" s="52" t="s">
        <v>11</v>
      </c>
      <c r="E12" s="52" t="s">
        <v>13</v>
      </c>
      <c r="F12" s="53"/>
      <c r="G12" s="223" t="str">
        <f>RIGHT('BUDGET SUMMARY'!A2,LEN(A2)-15)</f>
        <v xml:space="preserve">   ENTER FUND SOURCE HERE</v>
      </c>
      <c r="H12" s="8" t="s">
        <v>69</v>
      </c>
      <c r="I12" s="225" t="str">
        <f>RIGHT('BUDGET SUMMARY'!A3,LEN(A3)-15)</f>
        <v xml:space="preserve">   ENTER FUND SOURCE HERE</v>
      </c>
      <c r="J12" s="8" t="s">
        <v>69</v>
      </c>
      <c r="K12" s="227" t="str">
        <f>RIGHT('BUDGET SUMMARY'!A4,LEN(A4)-15)</f>
        <v xml:space="preserve">   ENTER FUND SOURCE HERE</v>
      </c>
      <c r="L12" s="8" t="s">
        <v>69</v>
      </c>
      <c r="M12" s="73" t="s">
        <v>56</v>
      </c>
    </row>
    <row r="13" spans="1:15" x14ac:dyDescent="0.2">
      <c r="A13" s="134" t="s">
        <v>92</v>
      </c>
      <c r="B13" s="117"/>
      <c r="C13" s="52"/>
      <c r="D13" s="52"/>
      <c r="E13" s="52"/>
      <c r="F13" s="53"/>
      <c r="G13" s="127"/>
      <c r="H13" s="118"/>
      <c r="I13" s="127"/>
      <c r="J13" s="118"/>
      <c r="K13" s="127"/>
      <c r="L13" s="119"/>
      <c r="M13" s="73"/>
    </row>
    <row r="14" spans="1:15" x14ac:dyDescent="0.2">
      <c r="A14" s="74"/>
      <c r="B14" s="363"/>
      <c r="C14" s="129"/>
      <c r="D14" s="130"/>
      <c r="E14" s="130"/>
      <c r="F14" s="49"/>
      <c r="G14" s="511"/>
      <c r="H14" s="511"/>
      <c r="I14" s="511"/>
      <c r="J14" s="511"/>
      <c r="K14" s="511"/>
      <c r="L14" s="511"/>
      <c r="M14" s="512"/>
      <c r="O14" s="15"/>
    </row>
    <row r="15" spans="1:15" x14ac:dyDescent="0.2">
      <c r="A15" s="74">
        <v>1</v>
      </c>
      <c r="B15" s="14"/>
      <c r="C15" s="129"/>
      <c r="D15" s="130"/>
      <c r="E15" s="130"/>
      <c r="F15" s="49"/>
      <c r="G15" s="50">
        <f t="shared" ref="G15:G25" si="0">ROUND($C15*$D15*$E15*$G$13,0)</f>
        <v>0</v>
      </c>
      <c r="H15" s="50"/>
      <c r="I15" s="50">
        <f t="shared" ref="I15:I25" si="1">ROUND($C15*$D15*$E15*$I$13,0)</f>
        <v>0</v>
      </c>
      <c r="J15" s="50"/>
      <c r="K15" s="50">
        <f t="shared" ref="K15:K25" si="2">ROUND($C15*$D15*$E15*$K$13,0)</f>
        <v>0</v>
      </c>
      <c r="L15" s="50"/>
      <c r="M15" s="75">
        <f t="shared" ref="M15:M25" si="3">SUM(G15:L15)</f>
        <v>0</v>
      </c>
      <c r="O15" s="15"/>
    </row>
    <row r="16" spans="1:15" x14ac:dyDescent="0.2">
      <c r="A16" s="74">
        <v>2</v>
      </c>
      <c r="B16" s="14"/>
      <c r="C16" s="129"/>
      <c r="D16" s="130"/>
      <c r="E16" s="130"/>
      <c r="F16" s="49"/>
      <c r="G16" s="50">
        <f t="shared" si="0"/>
        <v>0</v>
      </c>
      <c r="H16" s="50"/>
      <c r="I16" s="50">
        <f t="shared" si="1"/>
        <v>0</v>
      </c>
      <c r="J16" s="50"/>
      <c r="K16" s="50">
        <f t="shared" si="2"/>
        <v>0</v>
      </c>
      <c r="L16" s="50"/>
      <c r="M16" s="75">
        <f t="shared" ref="M16:M22" si="4">SUM(G16:L16)</f>
        <v>0</v>
      </c>
      <c r="O16" s="15"/>
    </row>
    <row r="17" spans="1:15" s="395" customFormat="1" x14ac:dyDescent="0.2">
      <c r="A17" s="74">
        <v>3</v>
      </c>
      <c r="B17" s="14"/>
      <c r="C17" s="129"/>
      <c r="D17" s="130"/>
      <c r="E17" s="130"/>
      <c r="F17" s="49"/>
      <c r="G17" s="50">
        <f t="shared" si="0"/>
        <v>0</v>
      </c>
      <c r="H17" s="50"/>
      <c r="I17" s="50">
        <f t="shared" si="1"/>
        <v>0</v>
      </c>
      <c r="J17" s="50"/>
      <c r="K17" s="50">
        <f t="shared" si="2"/>
        <v>0</v>
      </c>
      <c r="L17" s="50"/>
      <c r="M17" s="75">
        <f t="shared" si="4"/>
        <v>0</v>
      </c>
      <c r="O17" s="15"/>
    </row>
    <row r="18" spans="1:15" s="395" customFormat="1" x14ac:dyDescent="0.2">
      <c r="A18" s="74">
        <v>4</v>
      </c>
      <c r="B18" s="14"/>
      <c r="C18" s="129"/>
      <c r="D18" s="130"/>
      <c r="E18" s="130"/>
      <c r="F18" s="49"/>
      <c r="G18" s="50">
        <f t="shared" si="0"/>
        <v>0</v>
      </c>
      <c r="H18" s="50"/>
      <c r="I18" s="50">
        <f t="shared" si="1"/>
        <v>0</v>
      </c>
      <c r="J18" s="50"/>
      <c r="K18" s="50">
        <f t="shared" si="2"/>
        <v>0</v>
      </c>
      <c r="L18" s="50"/>
      <c r="M18" s="75">
        <f t="shared" si="4"/>
        <v>0</v>
      </c>
      <c r="O18" s="15"/>
    </row>
    <row r="19" spans="1:15" s="395" customFormat="1" x14ac:dyDescent="0.2">
      <c r="A19" s="74">
        <v>5</v>
      </c>
      <c r="B19" s="14"/>
      <c r="C19" s="129"/>
      <c r="D19" s="130"/>
      <c r="E19" s="130"/>
      <c r="F19" s="49"/>
      <c r="G19" s="50">
        <f t="shared" si="0"/>
        <v>0</v>
      </c>
      <c r="H19" s="50"/>
      <c r="I19" s="50">
        <f t="shared" si="1"/>
        <v>0</v>
      </c>
      <c r="J19" s="50"/>
      <c r="K19" s="50">
        <f t="shared" si="2"/>
        <v>0</v>
      </c>
      <c r="L19" s="50"/>
      <c r="M19" s="75">
        <f t="shared" si="4"/>
        <v>0</v>
      </c>
      <c r="O19" s="15"/>
    </row>
    <row r="20" spans="1:15" s="395" customFormat="1" x14ac:dyDescent="0.2">
      <c r="A20" s="74"/>
      <c r="B20" s="363"/>
      <c r="C20" s="129"/>
      <c r="D20" s="130"/>
      <c r="E20" s="130"/>
      <c r="F20" s="49"/>
      <c r="G20" s="511"/>
      <c r="H20" s="511"/>
      <c r="I20" s="511"/>
      <c r="J20" s="511"/>
      <c r="K20" s="511"/>
      <c r="L20" s="511"/>
      <c r="M20" s="512"/>
      <c r="O20" s="15"/>
    </row>
    <row r="21" spans="1:15" x14ac:dyDescent="0.2">
      <c r="A21" s="74">
        <v>6</v>
      </c>
      <c r="B21" s="14"/>
      <c r="C21" s="129"/>
      <c r="D21" s="130"/>
      <c r="E21" s="130"/>
      <c r="F21" s="49"/>
      <c r="G21" s="50">
        <f t="shared" si="0"/>
        <v>0</v>
      </c>
      <c r="H21" s="50"/>
      <c r="I21" s="50">
        <f t="shared" si="1"/>
        <v>0</v>
      </c>
      <c r="J21" s="50"/>
      <c r="K21" s="50">
        <f t="shared" si="2"/>
        <v>0</v>
      </c>
      <c r="L21" s="50"/>
      <c r="M21" s="75">
        <f t="shared" si="4"/>
        <v>0</v>
      </c>
      <c r="O21" s="15"/>
    </row>
    <row r="22" spans="1:15" x14ac:dyDescent="0.2">
      <c r="A22" s="74">
        <v>7</v>
      </c>
      <c r="B22" s="14"/>
      <c r="C22" s="129"/>
      <c r="D22" s="130"/>
      <c r="E22" s="130"/>
      <c r="F22" s="49"/>
      <c r="G22" s="50">
        <f t="shared" si="0"/>
        <v>0</v>
      </c>
      <c r="H22" s="50"/>
      <c r="I22" s="50">
        <f t="shared" si="1"/>
        <v>0</v>
      </c>
      <c r="J22" s="50"/>
      <c r="K22" s="50">
        <f t="shared" si="2"/>
        <v>0</v>
      </c>
      <c r="L22" s="50"/>
      <c r="M22" s="75">
        <f t="shared" si="4"/>
        <v>0</v>
      </c>
      <c r="O22" s="15"/>
    </row>
    <row r="23" spans="1:15" s="395" customFormat="1" x14ac:dyDescent="0.2">
      <c r="A23" s="74">
        <v>8</v>
      </c>
      <c r="B23" s="14"/>
      <c r="C23" s="129"/>
      <c r="D23" s="130"/>
      <c r="E23" s="130"/>
      <c r="F23" s="49"/>
      <c r="G23" s="50">
        <f t="shared" si="0"/>
        <v>0</v>
      </c>
      <c r="H23" s="50"/>
      <c r="I23" s="50">
        <f t="shared" si="1"/>
        <v>0</v>
      </c>
      <c r="J23" s="50"/>
      <c r="K23" s="50">
        <f t="shared" si="2"/>
        <v>0</v>
      </c>
      <c r="L23" s="50"/>
      <c r="M23" s="75">
        <f t="shared" ref="M23" si="5">SUM(G23:L23)</f>
        <v>0</v>
      </c>
      <c r="O23" s="15"/>
    </row>
    <row r="24" spans="1:15" x14ac:dyDescent="0.2">
      <c r="A24" s="74">
        <v>9</v>
      </c>
      <c r="B24" s="14"/>
      <c r="C24" s="129"/>
      <c r="D24" s="130"/>
      <c r="E24" s="130"/>
      <c r="F24" s="49"/>
      <c r="G24" s="50">
        <f t="shared" si="0"/>
        <v>0</v>
      </c>
      <c r="H24" s="50"/>
      <c r="I24" s="176">
        <f t="shared" si="1"/>
        <v>0</v>
      </c>
      <c r="J24" s="50"/>
      <c r="K24" s="50">
        <f t="shared" si="2"/>
        <v>0</v>
      </c>
      <c r="L24" s="50"/>
      <c r="M24" s="75">
        <f t="shared" si="3"/>
        <v>0</v>
      </c>
      <c r="O24" s="15"/>
    </row>
    <row r="25" spans="1:15" x14ac:dyDescent="0.2">
      <c r="A25" s="74">
        <v>10</v>
      </c>
      <c r="B25" s="14"/>
      <c r="C25" s="129"/>
      <c r="D25" s="130"/>
      <c r="E25" s="130"/>
      <c r="F25" s="49"/>
      <c r="G25" s="176">
        <f t="shared" si="0"/>
        <v>0</v>
      </c>
      <c r="H25" s="50"/>
      <c r="I25" s="176">
        <f t="shared" si="1"/>
        <v>0</v>
      </c>
      <c r="J25" s="50"/>
      <c r="K25" s="176">
        <f t="shared" si="2"/>
        <v>0</v>
      </c>
      <c r="L25" s="50"/>
      <c r="M25" s="75">
        <f t="shared" si="3"/>
        <v>0</v>
      </c>
      <c r="O25" s="17"/>
    </row>
    <row r="26" spans="1:15" x14ac:dyDescent="0.2">
      <c r="A26" s="106" t="s">
        <v>83</v>
      </c>
      <c r="B26" s="14"/>
      <c r="C26" s="50"/>
      <c r="D26" s="50">
        <f>SUM(D14:D25)</f>
        <v>0</v>
      </c>
      <c r="E26" s="50"/>
      <c r="F26" s="49"/>
      <c r="G26" s="50">
        <f t="shared" ref="G26:M26" si="6">SUM(G14:G25)</f>
        <v>0</v>
      </c>
      <c r="H26" s="50">
        <f t="shared" si="6"/>
        <v>0</v>
      </c>
      <c r="I26" s="50">
        <f t="shared" si="6"/>
        <v>0</v>
      </c>
      <c r="J26" s="50">
        <f t="shared" si="6"/>
        <v>0</v>
      </c>
      <c r="K26" s="50">
        <f t="shared" si="6"/>
        <v>0</v>
      </c>
      <c r="L26" s="50">
        <f t="shared" si="6"/>
        <v>0</v>
      </c>
      <c r="M26" s="120">
        <f t="shared" si="6"/>
        <v>0</v>
      </c>
      <c r="O26" s="18"/>
    </row>
    <row r="27" spans="1:15" x14ac:dyDescent="0.2">
      <c r="A27" s="550"/>
      <c r="B27" s="551"/>
      <c r="C27" s="551"/>
      <c r="D27" s="551"/>
      <c r="E27" s="551"/>
      <c r="F27" s="551"/>
      <c r="G27" s="551"/>
      <c r="H27" s="551"/>
      <c r="I27" s="551"/>
      <c r="J27" s="551"/>
      <c r="K27" s="551"/>
      <c r="L27" s="551"/>
      <c r="M27" s="552"/>
    </row>
    <row r="28" spans="1:15" ht="15" x14ac:dyDescent="0.25">
      <c r="A28" s="553" t="s">
        <v>148</v>
      </c>
      <c r="B28" s="554"/>
      <c r="C28" s="554"/>
      <c r="D28" s="554"/>
      <c r="E28" s="554"/>
      <c r="F28" s="554"/>
      <c r="G28" s="554"/>
      <c r="H28" s="554"/>
      <c r="I28" s="554"/>
      <c r="J28" s="554"/>
      <c r="K28" s="554"/>
      <c r="L28" s="554"/>
      <c r="M28" s="555"/>
    </row>
    <row r="29" spans="1:15" ht="15" x14ac:dyDescent="0.25">
      <c r="A29" s="84"/>
      <c r="B29" s="36"/>
      <c r="C29" s="57"/>
      <c r="D29" s="57"/>
      <c r="E29" s="57"/>
      <c r="F29" s="57"/>
      <c r="G29" s="181" t="str">
        <f>+$G$11</f>
        <v>Current / Original</v>
      </c>
      <c r="H29" s="7" t="str">
        <f>+$H$11</f>
        <v xml:space="preserve">   ENTER FUND SOURCE HERE</v>
      </c>
      <c r="I29" s="179" t="str">
        <f>+$I$11</f>
        <v>Current / Original</v>
      </c>
      <c r="J29" s="7" t="str">
        <f>+$J$11</f>
        <v xml:space="preserve">   ENTER FUND SOURCE HERE</v>
      </c>
      <c r="K29" s="183" t="str">
        <f>+$K$11</f>
        <v>Current / Original</v>
      </c>
      <c r="L29" s="7" t="str">
        <f>+$L$11</f>
        <v xml:space="preserve">   ENTER FUND SOURCE HERE</v>
      </c>
      <c r="M29" s="71"/>
    </row>
    <row r="30" spans="1:15" s="435" customFormat="1" ht="22.5" x14ac:dyDescent="0.2">
      <c r="A30" s="444"/>
      <c r="B30" s="429" t="s">
        <v>27</v>
      </c>
      <c r="C30" s="431" t="s">
        <v>16</v>
      </c>
      <c r="D30" s="431" t="s">
        <v>15</v>
      </c>
      <c r="E30" s="431"/>
      <c r="F30" s="431"/>
      <c r="G30" s="223" t="str">
        <f>+$G$12</f>
        <v xml:space="preserve">   ENTER FUND SOURCE HERE</v>
      </c>
      <c r="H30" s="432" t="str">
        <f>+$H$12</f>
        <v>Change</v>
      </c>
      <c r="I30" s="225" t="str">
        <f>+$I$12</f>
        <v xml:space="preserve">   ENTER FUND SOURCE HERE</v>
      </c>
      <c r="J30" s="432" t="str">
        <f>+$J$12</f>
        <v>Change</v>
      </c>
      <c r="K30" s="227" t="str">
        <f>+$K$12</f>
        <v xml:space="preserve">   ENTER FUND SOURCE HERE</v>
      </c>
      <c r="L30" s="432" t="str">
        <f>+$L$12</f>
        <v>Change</v>
      </c>
      <c r="M30" s="433" t="s">
        <v>56</v>
      </c>
    </row>
    <row r="31" spans="1:15" x14ac:dyDescent="0.2">
      <c r="A31" s="134" t="s">
        <v>92</v>
      </c>
      <c r="B31" s="117"/>
      <c r="C31" s="52"/>
      <c r="D31" s="52"/>
      <c r="E31" s="52"/>
      <c r="F31" s="53"/>
      <c r="G31" s="127"/>
      <c r="H31" s="118"/>
      <c r="I31" s="127"/>
      <c r="J31" s="118"/>
      <c r="K31" s="127"/>
      <c r="L31" s="119"/>
      <c r="M31" s="73"/>
    </row>
    <row r="32" spans="1:15" x14ac:dyDescent="0.2">
      <c r="A32" s="85">
        <v>1</v>
      </c>
      <c r="B32" s="363"/>
      <c r="C32" s="129"/>
      <c r="D32" s="131"/>
      <c r="E32" s="49"/>
      <c r="F32" s="49"/>
      <c r="G32" s="176">
        <f t="shared" ref="G32:G39" si="7">ROUND($C32*$D32*$G$31,0)</f>
        <v>0</v>
      </c>
      <c r="H32" s="50"/>
      <c r="I32" s="176">
        <f t="shared" ref="I32:I39" si="8">ROUND($C32*$D32*$I$31,0)</f>
        <v>0</v>
      </c>
      <c r="J32" s="50"/>
      <c r="K32" s="176">
        <f t="shared" ref="K32:K39" si="9">ROUND($C32*$D32*$K$31,0)</f>
        <v>0</v>
      </c>
      <c r="L32" s="50"/>
      <c r="M32" s="75">
        <f t="shared" ref="M32" si="10">SUM(G32:L32)</f>
        <v>0</v>
      </c>
    </row>
    <row r="33" spans="1:14" x14ac:dyDescent="0.2">
      <c r="A33" s="74">
        <v>2</v>
      </c>
      <c r="B33" s="14"/>
      <c r="C33" s="129"/>
      <c r="D33" s="131"/>
      <c r="E33" s="51"/>
      <c r="F33" s="49"/>
      <c r="G33" s="176">
        <f t="shared" si="7"/>
        <v>0</v>
      </c>
      <c r="H33" s="50"/>
      <c r="I33" s="176">
        <f t="shared" si="8"/>
        <v>0</v>
      </c>
      <c r="J33" s="50"/>
      <c r="K33" s="176">
        <f t="shared" si="9"/>
        <v>0</v>
      </c>
      <c r="L33" s="50"/>
      <c r="M33" s="75">
        <f t="shared" ref="M33:M39" si="11">SUM(G33:L33)</f>
        <v>0</v>
      </c>
      <c r="N33" s="22"/>
    </row>
    <row r="34" spans="1:14" x14ac:dyDescent="0.2">
      <c r="A34" s="85">
        <v>3</v>
      </c>
      <c r="B34" s="14"/>
      <c r="C34" s="129"/>
      <c r="D34" s="131"/>
      <c r="E34" s="49"/>
      <c r="F34" s="49"/>
      <c r="G34" s="176">
        <f t="shared" si="7"/>
        <v>0</v>
      </c>
      <c r="H34" s="50"/>
      <c r="I34" s="176">
        <f t="shared" si="8"/>
        <v>0</v>
      </c>
      <c r="J34" s="50"/>
      <c r="K34" s="176">
        <f t="shared" si="9"/>
        <v>0</v>
      </c>
      <c r="L34" s="50"/>
      <c r="M34" s="75">
        <f t="shared" si="11"/>
        <v>0</v>
      </c>
    </row>
    <row r="35" spans="1:14" s="395" customFormat="1" x14ac:dyDescent="0.2">
      <c r="A35" s="74">
        <v>4</v>
      </c>
      <c r="B35" s="14"/>
      <c r="C35" s="129"/>
      <c r="D35" s="131"/>
      <c r="E35" s="49"/>
      <c r="F35" s="49"/>
      <c r="G35" s="176">
        <f t="shared" si="7"/>
        <v>0</v>
      </c>
      <c r="H35" s="50"/>
      <c r="I35" s="176">
        <f t="shared" si="8"/>
        <v>0</v>
      </c>
      <c r="J35" s="50"/>
      <c r="K35" s="176">
        <f t="shared" si="9"/>
        <v>0</v>
      </c>
      <c r="L35" s="50"/>
      <c r="M35" s="75">
        <f t="shared" ref="M35:M38" si="12">SUM(G35:L35)</f>
        <v>0</v>
      </c>
    </row>
    <row r="36" spans="1:14" s="395" customFormat="1" x14ac:dyDescent="0.2">
      <c r="A36" s="85">
        <v>5</v>
      </c>
      <c r="B36" s="363"/>
      <c r="C36" s="129"/>
      <c r="D36" s="131"/>
      <c r="E36" s="49"/>
      <c r="F36" s="49"/>
      <c r="G36" s="176">
        <f t="shared" si="7"/>
        <v>0</v>
      </c>
      <c r="H36" s="50"/>
      <c r="I36" s="176">
        <f t="shared" si="8"/>
        <v>0</v>
      </c>
      <c r="J36" s="50"/>
      <c r="K36" s="176">
        <f t="shared" si="9"/>
        <v>0</v>
      </c>
      <c r="L36" s="50"/>
      <c r="M36" s="75">
        <f t="shared" ref="M36:M37" si="13">SUM(G36:L36)</f>
        <v>0</v>
      </c>
    </row>
    <row r="37" spans="1:14" x14ac:dyDescent="0.2">
      <c r="A37" s="74">
        <v>6</v>
      </c>
      <c r="B37" s="14"/>
      <c r="C37" s="129"/>
      <c r="D37" s="131"/>
      <c r="E37" s="49"/>
      <c r="F37" s="49"/>
      <c r="G37" s="176">
        <f t="shared" si="7"/>
        <v>0</v>
      </c>
      <c r="H37" s="50"/>
      <c r="I37" s="176">
        <f t="shared" si="8"/>
        <v>0</v>
      </c>
      <c r="J37" s="50"/>
      <c r="K37" s="176">
        <f t="shared" si="9"/>
        <v>0</v>
      </c>
      <c r="L37" s="50"/>
      <c r="M37" s="75">
        <f t="shared" si="13"/>
        <v>0</v>
      </c>
    </row>
    <row r="38" spans="1:14" x14ac:dyDescent="0.2">
      <c r="A38" s="85">
        <v>7</v>
      </c>
      <c r="B38" s="14"/>
      <c r="C38" s="129"/>
      <c r="D38" s="131"/>
      <c r="E38" s="49"/>
      <c r="F38" s="49"/>
      <c r="G38" s="176">
        <f t="shared" si="7"/>
        <v>0</v>
      </c>
      <c r="H38" s="50"/>
      <c r="I38" s="176">
        <f t="shared" si="8"/>
        <v>0</v>
      </c>
      <c r="J38" s="50"/>
      <c r="K38" s="176">
        <f t="shared" si="9"/>
        <v>0</v>
      </c>
      <c r="L38" s="50"/>
      <c r="M38" s="75">
        <f t="shared" si="12"/>
        <v>0</v>
      </c>
    </row>
    <row r="39" spans="1:14" x14ac:dyDescent="0.2">
      <c r="A39" s="74">
        <v>8</v>
      </c>
      <c r="B39" s="14"/>
      <c r="C39" s="129"/>
      <c r="D39" s="131"/>
      <c r="E39" s="49"/>
      <c r="F39" s="49"/>
      <c r="G39" s="176">
        <f t="shared" si="7"/>
        <v>0</v>
      </c>
      <c r="H39" s="50"/>
      <c r="I39" s="176">
        <f t="shared" si="8"/>
        <v>0</v>
      </c>
      <c r="J39" s="50"/>
      <c r="K39" s="176">
        <f t="shared" si="9"/>
        <v>0</v>
      </c>
      <c r="L39" s="50"/>
      <c r="M39" s="75">
        <f t="shared" si="11"/>
        <v>0</v>
      </c>
    </row>
    <row r="40" spans="1:14" x14ac:dyDescent="0.2">
      <c r="A40" s="106" t="s">
        <v>83</v>
      </c>
      <c r="B40" s="14"/>
      <c r="C40" s="50">
        <f>SUM(C32:C39)</f>
        <v>0</v>
      </c>
      <c r="D40" s="49"/>
      <c r="E40" s="49"/>
      <c r="F40" s="49"/>
      <c r="G40" s="50">
        <f t="shared" ref="G40:M40" si="14">SUM(G32:G39)</f>
        <v>0</v>
      </c>
      <c r="H40" s="50">
        <f t="shared" si="14"/>
        <v>0</v>
      </c>
      <c r="I40" s="50">
        <f t="shared" si="14"/>
        <v>0</v>
      </c>
      <c r="J40" s="50">
        <f t="shared" si="14"/>
        <v>0</v>
      </c>
      <c r="K40" s="50">
        <f t="shared" si="14"/>
        <v>0</v>
      </c>
      <c r="L40" s="50">
        <f t="shared" si="14"/>
        <v>0</v>
      </c>
      <c r="M40" s="120">
        <f t="shared" si="14"/>
        <v>0</v>
      </c>
    </row>
    <row r="41" spans="1:14" x14ac:dyDescent="0.2">
      <c r="A41" s="83"/>
      <c r="B41" s="64"/>
      <c r="C41" s="65"/>
      <c r="D41" s="65"/>
      <c r="E41" s="65"/>
      <c r="F41" s="65"/>
      <c r="G41" s="64"/>
      <c r="H41" s="64"/>
      <c r="I41" s="64"/>
      <c r="J41" s="64"/>
      <c r="K41" s="64"/>
      <c r="L41" s="64"/>
      <c r="M41" s="102"/>
    </row>
    <row r="42" spans="1:14" x14ac:dyDescent="0.2">
      <c r="A42" s="103"/>
      <c r="B42" s="64"/>
      <c r="C42" s="65"/>
      <c r="D42" s="65"/>
      <c r="E42" s="65"/>
      <c r="F42" s="65"/>
      <c r="G42" s="64"/>
      <c r="H42" s="64"/>
      <c r="I42" s="64"/>
      <c r="J42" s="64"/>
      <c r="K42" s="64"/>
      <c r="L42" s="64"/>
      <c r="M42" s="102"/>
    </row>
    <row r="43" spans="1:14" ht="15" x14ac:dyDescent="0.25">
      <c r="A43" s="538" t="s">
        <v>149</v>
      </c>
      <c r="B43" s="547"/>
      <c r="C43" s="547"/>
      <c r="D43" s="547"/>
      <c r="E43" s="547"/>
      <c r="F43" s="547"/>
      <c r="G43" s="547"/>
      <c r="H43" s="547"/>
      <c r="I43" s="547"/>
      <c r="J43" s="547"/>
      <c r="K43" s="547"/>
      <c r="L43" s="547"/>
      <c r="M43" s="548"/>
    </row>
    <row r="44" spans="1:14" x14ac:dyDescent="0.2">
      <c r="A44" s="83"/>
      <c r="B44" s="2" t="s">
        <v>20</v>
      </c>
      <c r="C44" s="55" t="s">
        <v>24</v>
      </c>
      <c r="D44" s="55" t="s">
        <v>25</v>
      </c>
      <c r="E44" s="55" t="s">
        <v>30</v>
      </c>
      <c r="F44" s="56"/>
      <c r="G44" s="181" t="str">
        <f>+$G$11</f>
        <v>Current / Original</v>
      </c>
      <c r="H44" s="7" t="str">
        <f>+$H$11</f>
        <v xml:space="preserve">   ENTER FUND SOURCE HERE</v>
      </c>
      <c r="I44" s="179" t="str">
        <f>+$I$11</f>
        <v>Current / Original</v>
      </c>
      <c r="J44" s="7" t="str">
        <f>+$J$11</f>
        <v xml:space="preserve">   ENTER FUND SOURCE HERE</v>
      </c>
      <c r="K44" s="183" t="str">
        <f>+$K$11</f>
        <v>Current / Original</v>
      </c>
      <c r="L44" s="7" t="str">
        <f>+$L$11</f>
        <v xml:space="preserve">   ENTER FUND SOURCE HERE</v>
      </c>
      <c r="M44" s="71"/>
    </row>
    <row r="45" spans="1:14" s="435" customFormat="1" ht="22.5" x14ac:dyDescent="0.2">
      <c r="A45" s="444"/>
      <c r="B45" s="423"/>
      <c r="C45" s="434" t="s">
        <v>29</v>
      </c>
      <c r="D45" s="434" t="s">
        <v>26</v>
      </c>
      <c r="E45" s="434" t="s">
        <v>14</v>
      </c>
      <c r="F45" s="431"/>
      <c r="G45" s="223" t="str">
        <f>+$G$12</f>
        <v xml:space="preserve">   ENTER FUND SOURCE HERE</v>
      </c>
      <c r="H45" s="432" t="str">
        <f>+$H$12</f>
        <v>Change</v>
      </c>
      <c r="I45" s="225" t="str">
        <f>+$I$12</f>
        <v xml:space="preserve">   ENTER FUND SOURCE HERE</v>
      </c>
      <c r="J45" s="432" t="str">
        <f>+$J$12</f>
        <v>Change</v>
      </c>
      <c r="K45" s="227" t="str">
        <f>+$K$12</f>
        <v xml:space="preserve">   ENTER FUND SOURCE HERE</v>
      </c>
      <c r="L45" s="432" t="str">
        <f>+$L$12</f>
        <v>Change</v>
      </c>
      <c r="M45" s="433" t="s">
        <v>56</v>
      </c>
    </row>
    <row r="46" spans="1:14" x14ac:dyDescent="0.2">
      <c r="A46" s="134" t="s">
        <v>92</v>
      </c>
      <c r="B46" s="117"/>
      <c r="C46" s="52"/>
      <c r="D46" s="52"/>
      <c r="E46" s="52"/>
      <c r="F46" s="53"/>
      <c r="G46" s="127"/>
      <c r="H46" s="118"/>
      <c r="I46" s="127"/>
      <c r="J46" s="118"/>
      <c r="K46" s="127"/>
      <c r="L46" s="119"/>
      <c r="M46" s="73"/>
    </row>
    <row r="47" spans="1:14" x14ac:dyDescent="0.2">
      <c r="A47" s="74">
        <v>1</v>
      </c>
      <c r="B47" s="14" t="s">
        <v>75</v>
      </c>
      <c r="C47" s="129"/>
      <c r="D47" s="129"/>
      <c r="E47" s="130"/>
      <c r="F47" s="49"/>
      <c r="G47" s="50">
        <f t="shared" ref="G47:G56" si="15">ROUND(($C47*$D47*$E47)*$G$46,0)</f>
        <v>0</v>
      </c>
      <c r="H47" s="50"/>
      <c r="I47" s="50">
        <f t="shared" ref="I47:I56" si="16">ROUND(($C47*$D47*$E47)*$I$46,0)</f>
        <v>0</v>
      </c>
      <c r="J47" s="50"/>
      <c r="K47" s="50">
        <f t="shared" ref="K47:K56" si="17">ROUND(($C47*$D47*$E47)*$K$46,0)</f>
        <v>0</v>
      </c>
      <c r="L47" s="50"/>
      <c r="M47" s="75">
        <f t="shared" ref="M47:M56" si="18">SUM(G47:L47)</f>
        <v>0</v>
      </c>
    </row>
    <row r="48" spans="1:14" x14ac:dyDescent="0.2">
      <c r="A48" s="74">
        <v>2</v>
      </c>
      <c r="B48" s="363" t="s">
        <v>179</v>
      </c>
      <c r="C48" s="129"/>
      <c r="D48" s="129"/>
      <c r="E48" s="130"/>
      <c r="F48" s="49"/>
      <c r="G48" s="176">
        <f t="shared" si="15"/>
        <v>0</v>
      </c>
      <c r="H48" s="50"/>
      <c r="I48" s="176">
        <f t="shared" si="16"/>
        <v>0</v>
      </c>
      <c r="J48" s="50"/>
      <c r="K48" s="176">
        <f t="shared" si="17"/>
        <v>0</v>
      </c>
      <c r="L48" s="50"/>
      <c r="M48" s="75">
        <f t="shared" si="18"/>
        <v>0</v>
      </c>
    </row>
    <row r="49" spans="1:18" x14ac:dyDescent="0.2">
      <c r="A49" s="74">
        <v>3</v>
      </c>
      <c r="B49" s="14" t="s">
        <v>113</v>
      </c>
      <c r="C49" s="129"/>
      <c r="D49" s="129"/>
      <c r="E49" s="130"/>
      <c r="F49" s="49"/>
      <c r="G49" s="176">
        <f t="shared" si="15"/>
        <v>0</v>
      </c>
      <c r="H49" s="50"/>
      <c r="I49" s="176">
        <f t="shared" si="16"/>
        <v>0</v>
      </c>
      <c r="J49" s="50"/>
      <c r="K49" s="176">
        <f t="shared" si="17"/>
        <v>0</v>
      </c>
      <c r="L49" s="50"/>
      <c r="M49" s="75">
        <f t="shared" si="18"/>
        <v>0</v>
      </c>
    </row>
    <row r="50" spans="1:18" x14ac:dyDescent="0.2">
      <c r="A50" s="74">
        <v>4</v>
      </c>
      <c r="B50" s="283" t="s">
        <v>161</v>
      </c>
      <c r="C50" s="129"/>
      <c r="D50" s="129"/>
      <c r="E50" s="130"/>
      <c r="F50" s="49"/>
      <c r="G50" s="176">
        <f t="shared" si="15"/>
        <v>0</v>
      </c>
      <c r="H50" s="50"/>
      <c r="I50" s="176">
        <f t="shared" si="16"/>
        <v>0</v>
      </c>
      <c r="J50" s="50"/>
      <c r="K50" s="176">
        <f t="shared" si="17"/>
        <v>0</v>
      </c>
      <c r="L50" s="50"/>
      <c r="M50" s="75">
        <f t="shared" si="18"/>
        <v>0</v>
      </c>
    </row>
    <row r="51" spans="1:18" x14ac:dyDescent="0.2">
      <c r="A51" s="74">
        <v>5</v>
      </c>
      <c r="B51" s="283" t="s">
        <v>161</v>
      </c>
      <c r="C51" s="129"/>
      <c r="D51" s="129"/>
      <c r="E51" s="130"/>
      <c r="F51" s="49"/>
      <c r="G51" s="176">
        <f t="shared" si="15"/>
        <v>0</v>
      </c>
      <c r="H51" s="50"/>
      <c r="I51" s="176">
        <f t="shared" si="16"/>
        <v>0</v>
      </c>
      <c r="J51" s="50"/>
      <c r="K51" s="176">
        <f t="shared" si="17"/>
        <v>0</v>
      </c>
      <c r="L51" s="50"/>
      <c r="M51" s="75">
        <f>SUM(G51:L51)</f>
        <v>0</v>
      </c>
    </row>
    <row r="52" spans="1:18" x14ac:dyDescent="0.2">
      <c r="A52" s="74">
        <v>6</v>
      </c>
      <c r="B52" s="283" t="s">
        <v>140</v>
      </c>
      <c r="C52" s="129"/>
      <c r="D52" s="129"/>
      <c r="E52" s="130"/>
      <c r="F52" s="49"/>
      <c r="G52" s="176">
        <f t="shared" si="15"/>
        <v>0</v>
      </c>
      <c r="H52" s="50"/>
      <c r="I52" s="176">
        <f t="shared" si="16"/>
        <v>0</v>
      </c>
      <c r="J52" s="50"/>
      <c r="K52" s="176">
        <f t="shared" si="17"/>
        <v>0</v>
      </c>
      <c r="L52" s="50"/>
      <c r="M52" s="75">
        <f>SUM(G52:L52)</f>
        <v>0</v>
      </c>
    </row>
    <row r="53" spans="1:18" x14ac:dyDescent="0.2">
      <c r="A53" s="74">
        <v>7</v>
      </c>
      <c r="B53" s="283" t="s">
        <v>141</v>
      </c>
      <c r="C53" s="129"/>
      <c r="D53" s="129"/>
      <c r="E53" s="130"/>
      <c r="F53" s="49"/>
      <c r="G53" s="176">
        <f t="shared" si="15"/>
        <v>0</v>
      </c>
      <c r="H53" s="50"/>
      <c r="I53" s="176">
        <f t="shared" si="16"/>
        <v>0</v>
      </c>
      <c r="J53" s="50"/>
      <c r="K53" s="176">
        <f t="shared" si="17"/>
        <v>0</v>
      </c>
      <c r="L53" s="50"/>
      <c r="M53" s="75">
        <f t="shared" si="18"/>
        <v>0</v>
      </c>
    </row>
    <row r="54" spans="1:18" x14ac:dyDescent="0.2">
      <c r="A54" s="74">
        <v>8</v>
      </c>
      <c r="B54" s="285" t="s">
        <v>142</v>
      </c>
      <c r="C54" s="129"/>
      <c r="D54" s="129"/>
      <c r="E54" s="130"/>
      <c r="F54" s="49"/>
      <c r="G54" s="176">
        <f t="shared" si="15"/>
        <v>0</v>
      </c>
      <c r="H54" s="50"/>
      <c r="I54" s="176">
        <f t="shared" si="16"/>
        <v>0</v>
      </c>
      <c r="J54" s="50"/>
      <c r="K54" s="176">
        <f t="shared" si="17"/>
        <v>0</v>
      </c>
      <c r="L54" s="50"/>
      <c r="M54" s="75">
        <f t="shared" si="18"/>
        <v>0</v>
      </c>
    </row>
    <row r="55" spans="1:18" x14ac:dyDescent="0.2">
      <c r="A55" s="74">
        <v>9</v>
      </c>
      <c r="B55" s="377" t="s">
        <v>182</v>
      </c>
      <c r="C55" s="129"/>
      <c r="D55" s="129"/>
      <c r="E55" s="130"/>
      <c r="F55" s="49"/>
      <c r="G55" s="176">
        <f t="shared" si="15"/>
        <v>0</v>
      </c>
      <c r="H55" s="50"/>
      <c r="I55" s="176">
        <f t="shared" si="16"/>
        <v>0</v>
      </c>
      <c r="J55" s="50"/>
      <c r="K55" s="176">
        <f t="shared" si="17"/>
        <v>0</v>
      </c>
      <c r="L55" s="50"/>
      <c r="M55" s="75">
        <f t="shared" si="18"/>
        <v>0</v>
      </c>
    </row>
    <row r="56" spans="1:18" x14ac:dyDescent="0.2">
      <c r="A56" s="74">
        <v>10</v>
      </c>
      <c r="B56" s="454" t="s">
        <v>206</v>
      </c>
      <c r="C56" s="129"/>
      <c r="D56" s="129"/>
      <c r="E56" s="130"/>
      <c r="F56" s="49"/>
      <c r="G56" s="176">
        <f t="shared" si="15"/>
        <v>0</v>
      </c>
      <c r="H56" s="50"/>
      <c r="I56" s="176">
        <f t="shared" si="16"/>
        <v>0</v>
      </c>
      <c r="J56" s="50"/>
      <c r="K56" s="176">
        <f t="shared" si="17"/>
        <v>0</v>
      </c>
      <c r="L56" s="50"/>
      <c r="M56" s="75">
        <f t="shared" si="18"/>
        <v>0</v>
      </c>
    </row>
    <row r="57" spans="1:18" x14ac:dyDescent="0.2">
      <c r="A57" s="106" t="s">
        <v>83</v>
      </c>
      <c r="B57" s="14"/>
      <c r="C57" s="49"/>
      <c r="D57" s="49"/>
      <c r="E57" s="49"/>
      <c r="F57" s="49"/>
      <c r="G57" s="50">
        <f t="shared" ref="G57:M57" si="19">SUM(G47:G56)</f>
        <v>0</v>
      </c>
      <c r="H57" s="50">
        <f t="shared" si="19"/>
        <v>0</v>
      </c>
      <c r="I57" s="50">
        <f t="shared" si="19"/>
        <v>0</v>
      </c>
      <c r="J57" s="50">
        <f t="shared" si="19"/>
        <v>0</v>
      </c>
      <c r="K57" s="50">
        <f t="shared" si="19"/>
        <v>0</v>
      </c>
      <c r="L57" s="50">
        <f t="shared" si="19"/>
        <v>0</v>
      </c>
      <c r="M57" s="123">
        <f t="shared" si="19"/>
        <v>0</v>
      </c>
    </row>
    <row r="58" spans="1:18" x14ac:dyDescent="0.2">
      <c r="A58" s="86"/>
      <c r="B58" s="25"/>
      <c r="C58" s="59"/>
      <c r="D58" s="59"/>
      <c r="E58" s="59"/>
      <c r="F58" s="59"/>
      <c r="G58" s="25"/>
      <c r="H58" s="25"/>
      <c r="I58" s="25"/>
      <c r="J58" s="25"/>
      <c r="K58" s="25"/>
      <c r="L58" s="25"/>
      <c r="M58" s="87"/>
    </row>
    <row r="59" spans="1:18" x14ac:dyDescent="0.2">
      <c r="A59" s="107"/>
      <c r="B59" s="25"/>
      <c r="C59" s="59"/>
      <c r="D59" s="59"/>
      <c r="E59" s="59"/>
      <c r="F59" s="59"/>
      <c r="G59" s="67"/>
      <c r="H59" s="67"/>
      <c r="I59" s="67"/>
      <c r="J59" s="67"/>
      <c r="K59" s="67"/>
      <c r="L59" s="67"/>
      <c r="M59" s="108"/>
    </row>
    <row r="60" spans="1:18" ht="13.5" thickBot="1" x14ac:dyDescent="0.25">
      <c r="A60" s="259" t="s">
        <v>138</v>
      </c>
      <c r="B60" s="110"/>
      <c r="C60" s="111"/>
      <c r="D60" s="111"/>
      <c r="E60" s="111"/>
      <c r="F60" s="111"/>
      <c r="G60" s="242">
        <f>+G57+G40+G26</f>
        <v>0</v>
      </c>
      <c r="H60" s="242">
        <f t="shared" ref="H60:M60" si="20">+H57+H40+H26</f>
        <v>0</v>
      </c>
      <c r="I60" s="242">
        <f t="shared" si="20"/>
        <v>0</v>
      </c>
      <c r="J60" s="242">
        <f t="shared" si="20"/>
        <v>0</v>
      </c>
      <c r="K60" s="242">
        <f t="shared" si="20"/>
        <v>0</v>
      </c>
      <c r="L60" s="242">
        <f t="shared" si="20"/>
        <v>0</v>
      </c>
      <c r="M60" s="258">
        <f t="shared" si="20"/>
        <v>0</v>
      </c>
      <c r="N60" s="28"/>
      <c r="O60" s="28"/>
      <c r="P60" s="28"/>
      <c r="Q60" s="24" t="s">
        <v>55</v>
      </c>
      <c r="R60" s="28"/>
    </row>
    <row r="61" spans="1:18" x14ac:dyDescent="0.2">
      <c r="A61" s="37"/>
      <c r="B61" s="25"/>
      <c r="C61" s="59"/>
      <c r="D61" s="59"/>
      <c r="E61" s="59"/>
      <c r="F61" s="59"/>
      <c r="G61" s="67"/>
      <c r="H61" s="67"/>
      <c r="I61" s="67"/>
      <c r="J61" s="67"/>
      <c r="K61" s="67"/>
      <c r="L61" s="67"/>
      <c r="M61" s="68"/>
    </row>
    <row r="62" spans="1:18" x14ac:dyDescent="0.2">
      <c r="A62" s="37"/>
      <c r="B62" s="25"/>
      <c r="C62" s="59"/>
      <c r="D62" s="59"/>
      <c r="E62" s="59"/>
      <c r="F62" s="59"/>
      <c r="G62" s="67"/>
      <c r="H62" s="67"/>
      <c r="I62" s="67"/>
      <c r="J62" s="67"/>
      <c r="K62" s="67"/>
      <c r="L62" s="67"/>
      <c r="M62" s="68"/>
    </row>
    <row r="63" spans="1:18" ht="13.5" thickBot="1" x14ac:dyDescent="0.25">
      <c r="A63" s="37"/>
      <c r="B63" s="25"/>
      <c r="C63" s="59"/>
      <c r="D63" s="59"/>
      <c r="E63" s="59"/>
      <c r="F63" s="59"/>
      <c r="G63" s="67"/>
      <c r="H63" s="67"/>
      <c r="I63" s="67"/>
      <c r="J63" s="67"/>
      <c r="K63" s="67"/>
      <c r="L63" s="67"/>
      <c r="M63" s="68"/>
    </row>
    <row r="64" spans="1:18" x14ac:dyDescent="0.2">
      <c r="A64" s="301"/>
      <c r="B64" s="302"/>
      <c r="C64" s="302"/>
      <c r="D64" s="302"/>
      <c r="E64" s="302"/>
      <c r="F64" s="302"/>
      <c r="G64" s="302"/>
      <c r="H64" s="302"/>
      <c r="I64" s="302"/>
      <c r="J64" s="302"/>
      <c r="K64" s="302"/>
      <c r="L64" s="302"/>
      <c r="M64" s="178"/>
    </row>
    <row r="65" spans="1:15" ht="15.75" x14ac:dyDescent="0.25">
      <c r="A65" s="538" t="s">
        <v>193</v>
      </c>
      <c r="B65" s="539"/>
      <c r="C65" s="539"/>
      <c r="D65" s="539"/>
      <c r="E65" s="539"/>
      <c r="F65" s="539"/>
      <c r="G65" s="539"/>
      <c r="H65" s="539"/>
      <c r="I65" s="539"/>
      <c r="J65" s="539"/>
      <c r="K65" s="539"/>
      <c r="L65" s="539"/>
      <c r="M65" s="540"/>
    </row>
    <row r="66" spans="1:15" x14ac:dyDescent="0.2">
      <c r="A66" s="545" t="s">
        <v>150</v>
      </c>
      <c r="B66" s="546"/>
      <c r="C66" s="280" t="s">
        <v>8</v>
      </c>
      <c r="D66" s="280" t="s">
        <v>10</v>
      </c>
      <c r="E66" s="280" t="s">
        <v>12</v>
      </c>
      <c r="F66" s="287"/>
      <c r="G66" s="271" t="str">
        <f>+$G$11</f>
        <v>Current / Original</v>
      </c>
      <c r="H66" s="7" t="str">
        <f>+$H$11</f>
        <v xml:space="preserve">   ENTER FUND SOURCE HERE</v>
      </c>
      <c r="I66" s="274" t="str">
        <f>+$I$11</f>
        <v>Current / Original</v>
      </c>
      <c r="J66" s="257"/>
      <c r="K66" s="276" t="str">
        <f>+$K$11</f>
        <v>Current / Original</v>
      </c>
      <c r="L66" s="257"/>
      <c r="M66" s="71"/>
    </row>
    <row r="67" spans="1:15" s="435" customFormat="1" ht="22.5" x14ac:dyDescent="0.2">
      <c r="A67" s="444"/>
      <c r="B67" s="423" t="s">
        <v>139</v>
      </c>
      <c r="C67" s="439" t="s">
        <v>9</v>
      </c>
      <c r="D67" s="439" t="s">
        <v>11</v>
      </c>
      <c r="E67" s="439" t="s">
        <v>13</v>
      </c>
      <c r="F67" s="440"/>
      <c r="G67" s="223" t="str">
        <f>+$G$12</f>
        <v xml:space="preserve">   ENTER FUND SOURCE HERE</v>
      </c>
      <c r="H67" s="432" t="str">
        <f>+$H$12</f>
        <v>Change</v>
      </c>
      <c r="I67" s="275" t="str">
        <f>+$I$12</f>
        <v xml:space="preserve">   ENTER FUND SOURCE HERE</v>
      </c>
      <c r="J67" s="437"/>
      <c r="K67" s="277" t="str">
        <f>+$K$12</f>
        <v xml:space="preserve">   ENTER FUND SOURCE HERE</v>
      </c>
      <c r="L67" s="437"/>
      <c r="M67" s="433" t="s">
        <v>56</v>
      </c>
    </row>
    <row r="68" spans="1:15" x14ac:dyDescent="0.2">
      <c r="A68" s="134" t="s">
        <v>92</v>
      </c>
      <c r="B68" s="117"/>
      <c r="C68" s="279"/>
      <c r="D68" s="279"/>
      <c r="E68" s="279"/>
      <c r="F68" s="286"/>
      <c r="G68" s="127"/>
      <c r="H68" s="118"/>
      <c r="I68" s="127"/>
      <c r="J68" s="118"/>
      <c r="K68" s="127"/>
      <c r="L68" s="272"/>
      <c r="M68" s="73"/>
    </row>
    <row r="69" spans="1:15" x14ac:dyDescent="0.2">
      <c r="A69" s="74"/>
      <c r="B69" s="363"/>
      <c r="C69" s="267"/>
      <c r="D69" s="268"/>
      <c r="E69" s="268"/>
      <c r="F69" s="260"/>
      <c r="G69" s="513"/>
      <c r="H69" s="513"/>
      <c r="I69" s="513"/>
      <c r="J69" s="514"/>
      <c r="K69" s="513"/>
      <c r="L69" s="514"/>
      <c r="M69" s="515"/>
      <c r="O69" s="15"/>
    </row>
    <row r="70" spans="1:15" x14ac:dyDescent="0.2">
      <c r="A70" s="74">
        <v>1</v>
      </c>
      <c r="B70" s="14"/>
      <c r="C70" s="267"/>
      <c r="D70" s="268"/>
      <c r="E70" s="268"/>
      <c r="F70" s="260"/>
      <c r="G70" s="261">
        <f t="shared" ref="G70:G94" si="21">ROUND($C70*$D70*$E70*$G$68,0)</f>
        <v>0</v>
      </c>
      <c r="H70" s="261"/>
      <c r="I70" s="261">
        <f t="shared" ref="I70:I94" si="22">ROUND($C70*$D70*$E70*$I$68,0)</f>
        <v>0</v>
      </c>
      <c r="J70" s="273"/>
      <c r="K70" s="261">
        <f t="shared" ref="K70:K94" si="23">ROUND($C70*$D70*$E70*$K$68,0)</f>
        <v>0</v>
      </c>
      <c r="L70" s="273"/>
      <c r="M70" s="250">
        <f t="shared" ref="M70:M94" si="24">SUM(G70:L70)</f>
        <v>0</v>
      </c>
      <c r="O70" s="15"/>
    </row>
    <row r="71" spans="1:15" x14ac:dyDescent="0.2">
      <c r="A71" s="74">
        <v>2</v>
      </c>
      <c r="B71" s="14"/>
      <c r="C71" s="267"/>
      <c r="D71" s="268"/>
      <c r="E71" s="268"/>
      <c r="F71" s="260"/>
      <c r="G71" s="261">
        <f t="shared" si="21"/>
        <v>0</v>
      </c>
      <c r="H71" s="261"/>
      <c r="I71" s="261">
        <f t="shared" si="22"/>
        <v>0</v>
      </c>
      <c r="J71" s="273"/>
      <c r="K71" s="261">
        <f t="shared" si="23"/>
        <v>0</v>
      </c>
      <c r="L71" s="273"/>
      <c r="M71" s="250">
        <f t="shared" si="24"/>
        <v>0</v>
      </c>
      <c r="O71" s="15"/>
    </row>
    <row r="72" spans="1:15" x14ac:dyDescent="0.2">
      <c r="A72" s="74">
        <v>3</v>
      </c>
      <c r="B72" s="14"/>
      <c r="C72" s="267"/>
      <c r="D72" s="268"/>
      <c r="E72" s="268"/>
      <c r="F72" s="260"/>
      <c r="G72" s="261">
        <f t="shared" si="21"/>
        <v>0</v>
      </c>
      <c r="H72" s="261"/>
      <c r="I72" s="261">
        <f t="shared" si="22"/>
        <v>0</v>
      </c>
      <c r="J72" s="273"/>
      <c r="K72" s="261">
        <f t="shared" si="23"/>
        <v>0</v>
      </c>
      <c r="L72" s="273"/>
      <c r="M72" s="250">
        <f t="shared" si="24"/>
        <v>0</v>
      </c>
      <c r="O72" s="15"/>
    </row>
    <row r="73" spans="1:15" x14ac:dyDescent="0.2">
      <c r="A73" s="74">
        <v>4</v>
      </c>
      <c r="B73" s="14"/>
      <c r="C73" s="267"/>
      <c r="D73" s="268"/>
      <c r="E73" s="268"/>
      <c r="F73" s="260"/>
      <c r="G73" s="261">
        <f t="shared" si="21"/>
        <v>0</v>
      </c>
      <c r="H73" s="261"/>
      <c r="I73" s="261">
        <f t="shared" si="22"/>
        <v>0</v>
      </c>
      <c r="J73" s="273"/>
      <c r="K73" s="261">
        <f t="shared" si="23"/>
        <v>0</v>
      </c>
      <c r="L73" s="273"/>
      <c r="M73" s="250">
        <f t="shared" si="24"/>
        <v>0</v>
      </c>
      <c r="O73" s="15"/>
    </row>
    <row r="74" spans="1:15" x14ac:dyDescent="0.2">
      <c r="A74" s="74">
        <v>5</v>
      </c>
      <c r="B74" s="14"/>
      <c r="C74" s="267"/>
      <c r="D74" s="268"/>
      <c r="E74" s="268"/>
      <c r="F74" s="260"/>
      <c r="G74" s="261">
        <f t="shared" si="21"/>
        <v>0</v>
      </c>
      <c r="H74" s="261"/>
      <c r="I74" s="261">
        <f t="shared" si="22"/>
        <v>0</v>
      </c>
      <c r="J74" s="273"/>
      <c r="K74" s="261">
        <f t="shared" si="23"/>
        <v>0</v>
      </c>
      <c r="L74" s="273"/>
      <c r="M74" s="250">
        <f t="shared" si="24"/>
        <v>0</v>
      </c>
      <c r="O74" s="15"/>
    </row>
    <row r="75" spans="1:15" x14ac:dyDescent="0.2">
      <c r="A75" s="74">
        <v>6</v>
      </c>
      <c r="B75" s="14"/>
      <c r="C75" s="267"/>
      <c r="D75" s="268"/>
      <c r="E75" s="268"/>
      <c r="F75" s="260"/>
      <c r="G75" s="261">
        <f t="shared" si="21"/>
        <v>0</v>
      </c>
      <c r="H75" s="261"/>
      <c r="I75" s="261">
        <f t="shared" si="22"/>
        <v>0</v>
      </c>
      <c r="J75" s="273"/>
      <c r="K75" s="261">
        <f t="shared" si="23"/>
        <v>0</v>
      </c>
      <c r="L75" s="273"/>
      <c r="M75" s="250">
        <f t="shared" si="24"/>
        <v>0</v>
      </c>
      <c r="O75" s="15"/>
    </row>
    <row r="76" spans="1:15" x14ac:dyDescent="0.2">
      <c r="A76" s="74">
        <v>7</v>
      </c>
      <c r="B76" s="14"/>
      <c r="C76" s="267"/>
      <c r="D76" s="268"/>
      <c r="E76" s="268"/>
      <c r="F76" s="260"/>
      <c r="G76" s="261">
        <f t="shared" si="21"/>
        <v>0</v>
      </c>
      <c r="H76" s="261"/>
      <c r="I76" s="261">
        <f t="shared" si="22"/>
        <v>0</v>
      </c>
      <c r="J76" s="273"/>
      <c r="K76" s="261">
        <f t="shared" si="23"/>
        <v>0</v>
      </c>
      <c r="L76" s="273"/>
      <c r="M76" s="250">
        <f t="shared" si="24"/>
        <v>0</v>
      </c>
      <c r="O76" s="15"/>
    </row>
    <row r="77" spans="1:15" x14ac:dyDescent="0.2">
      <c r="A77" s="74">
        <v>8</v>
      </c>
      <c r="B77" s="14"/>
      <c r="C77" s="267"/>
      <c r="D77" s="268"/>
      <c r="E77" s="268"/>
      <c r="F77" s="260"/>
      <c r="G77" s="261">
        <f t="shared" si="21"/>
        <v>0</v>
      </c>
      <c r="H77" s="261"/>
      <c r="I77" s="261">
        <f t="shared" si="22"/>
        <v>0</v>
      </c>
      <c r="J77" s="273"/>
      <c r="K77" s="261">
        <f t="shared" si="23"/>
        <v>0</v>
      </c>
      <c r="L77" s="273"/>
      <c r="M77" s="250">
        <f t="shared" si="24"/>
        <v>0</v>
      </c>
      <c r="O77" s="15"/>
    </row>
    <row r="78" spans="1:15" x14ac:dyDescent="0.2">
      <c r="A78" s="74">
        <v>9</v>
      </c>
      <c r="B78" s="14"/>
      <c r="C78" s="267"/>
      <c r="D78" s="268"/>
      <c r="E78" s="268"/>
      <c r="F78" s="260"/>
      <c r="G78" s="261">
        <f t="shared" si="21"/>
        <v>0</v>
      </c>
      <c r="H78" s="261"/>
      <c r="I78" s="261">
        <f t="shared" si="22"/>
        <v>0</v>
      </c>
      <c r="J78" s="273"/>
      <c r="K78" s="261">
        <f t="shared" si="23"/>
        <v>0</v>
      </c>
      <c r="L78" s="273"/>
      <c r="M78" s="250">
        <f t="shared" si="24"/>
        <v>0</v>
      </c>
      <c r="O78" s="15"/>
    </row>
    <row r="79" spans="1:15" x14ac:dyDescent="0.2">
      <c r="A79" s="74">
        <v>10</v>
      </c>
      <c r="B79" s="14"/>
      <c r="C79" s="267"/>
      <c r="D79" s="268"/>
      <c r="E79" s="268"/>
      <c r="F79" s="260"/>
      <c r="G79" s="261">
        <f t="shared" si="21"/>
        <v>0</v>
      </c>
      <c r="H79" s="261"/>
      <c r="I79" s="261">
        <f t="shared" si="22"/>
        <v>0</v>
      </c>
      <c r="J79" s="273"/>
      <c r="K79" s="261">
        <f t="shared" si="23"/>
        <v>0</v>
      </c>
      <c r="L79" s="273"/>
      <c r="M79" s="250">
        <f t="shared" si="24"/>
        <v>0</v>
      </c>
      <c r="O79" s="15"/>
    </row>
    <row r="80" spans="1:15" x14ac:dyDescent="0.2">
      <c r="A80" s="74">
        <v>11</v>
      </c>
      <c r="B80" s="14"/>
      <c r="C80" s="267"/>
      <c r="D80" s="268"/>
      <c r="E80" s="268"/>
      <c r="F80" s="260"/>
      <c r="G80" s="261">
        <f t="shared" si="21"/>
        <v>0</v>
      </c>
      <c r="H80" s="261"/>
      <c r="I80" s="261">
        <f t="shared" si="22"/>
        <v>0</v>
      </c>
      <c r="J80" s="273"/>
      <c r="K80" s="261">
        <f t="shared" si="23"/>
        <v>0</v>
      </c>
      <c r="L80" s="273"/>
      <c r="M80" s="250">
        <f t="shared" si="24"/>
        <v>0</v>
      </c>
      <c r="O80" s="15"/>
    </row>
    <row r="81" spans="1:15" x14ac:dyDescent="0.2">
      <c r="A81" s="74">
        <v>12</v>
      </c>
      <c r="B81" s="14"/>
      <c r="C81" s="267"/>
      <c r="D81" s="268"/>
      <c r="E81" s="268"/>
      <c r="F81" s="260"/>
      <c r="G81" s="261">
        <f t="shared" si="21"/>
        <v>0</v>
      </c>
      <c r="H81" s="261"/>
      <c r="I81" s="261">
        <f t="shared" si="22"/>
        <v>0</v>
      </c>
      <c r="J81" s="273"/>
      <c r="K81" s="261">
        <f t="shared" si="23"/>
        <v>0</v>
      </c>
      <c r="L81" s="273"/>
      <c r="M81" s="250">
        <f t="shared" si="24"/>
        <v>0</v>
      </c>
      <c r="O81" s="15"/>
    </row>
    <row r="82" spans="1:15" x14ac:dyDescent="0.2">
      <c r="A82" s="74"/>
      <c r="B82" s="363"/>
      <c r="C82" s="267"/>
      <c r="D82" s="268"/>
      <c r="E82" s="268"/>
      <c r="F82" s="260"/>
      <c r="G82" s="513"/>
      <c r="H82" s="513"/>
      <c r="I82" s="513"/>
      <c r="J82" s="514"/>
      <c r="K82" s="513"/>
      <c r="L82" s="514"/>
      <c r="M82" s="515"/>
      <c r="O82" s="15"/>
    </row>
    <row r="83" spans="1:15" x14ac:dyDescent="0.2">
      <c r="A83" s="74">
        <v>13</v>
      </c>
      <c r="B83" s="14"/>
      <c r="C83" s="267"/>
      <c r="D83" s="268"/>
      <c r="E83" s="268"/>
      <c r="F83" s="260"/>
      <c r="G83" s="261">
        <f t="shared" si="21"/>
        <v>0</v>
      </c>
      <c r="H83" s="261"/>
      <c r="I83" s="261">
        <f t="shared" si="22"/>
        <v>0</v>
      </c>
      <c r="J83" s="273"/>
      <c r="K83" s="261">
        <f t="shared" si="23"/>
        <v>0</v>
      </c>
      <c r="L83" s="273"/>
      <c r="M83" s="250">
        <f t="shared" si="24"/>
        <v>0</v>
      </c>
      <c r="O83" s="16"/>
    </row>
    <row r="84" spans="1:15" x14ac:dyDescent="0.2">
      <c r="A84" s="74">
        <v>14</v>
      </c>
      <c r="B84" s="14"/>
      <c r="C84" s="267"/>
      <c r="D84" s="268"/>
      <c r="E84" s="268"/>
      <c r="F84" s="260"/>
      <c r="G84" s="261">
        <f t="shared" si="21"/>
        <v>0</v>
      </c>
      <c r="H84" s="261"/>
      <c r="I84" s="261">
        <f t="shared" si="22"/>
        <v>0</v>
      </c>
      <c r="J84" s="273"/>
      <c r="K84" s="261">
        <f t="shared" si="23"/>
        <v>0</v>
      </c>
      <c r="L84" s="273"/>
      <c r="M84" s="250">
        <f t="shared" si="24"/>
        <v>0</v>
      </c>
      <c r="O84" s="17"/>
    </row>
    <row r="85" spans="1:15" x14ac:dyDescent="0.2">
      <c r="A85" s="74">
        <v>15</v>
      </c>
      <c r="B85" s="14"/>
      <c r="C85" s="267"/>
      <c r="D85" s="268"/>
      <c r="E85" s="268"/>
      <c r="F85" s="260"/>
      <c r="G85" s="261">
        <f t="shared" si="21"/>
        <v>0</v>
      </c>
      <c r="H85" s="261"/>
      <c r="I85" s="261">
        <f t="shared" si="22"/>
        <v>0</v>
      </c>
      <c r="J85" s="273"/>
      <c r="K85" s="261">
        <f t="shared" si="23"/>
        <v>0</v>
      </c>
      <c r="L85" s="273"/>
      <c r="M85" s="250">
        <f t="shared" si="24"/>
        <v>0</v>
      </c>
      <c r="O85" s="17"/>
    </row>
    <row r="86" spans="1:15" s="395" customFormat="1" x14ac:dyDescent="0.2">
      <c r="A86" s="74">
        <v>16</v>
      </c>
      <c r="B86" s="14"/>
      <c r="C86" s="267"/>
      <c r="D86" s="268"/>
      <c r="E86" s="268"/>
      <c r="F86" s="260"/>
      <c r="G86" s="261">
        <f t="shared" si="21"/>
        <v>0</v>
      </c>
      <c r="H86" s="261"/>
      <c r="I86" s="261">
        <f t="shared" si="22"/>
        <v>0</v>
      </c>
      <c r="J86" s="273"/>
      <c r="K86" s="261">
        <f t="shared" si="23"/>
        <v>0</v>
      </c>
      <c r="L86" s="273"/>
      <c r="M86" s="250">
        <f t="shared" ref="M86:M93" si="25">SUM(G86:L86)</f>
        <v>0</v>
      </c>
      <c r="O86" s="17"/>
    </row>
    <row r="87" spans="1:15" s="395" customFormat="1" x14ac:dyDescent="0.2">
      <c r="A87" s="74">
        <v>17</v>
      </c>
      <c r="B87" s="14"/>
      <c r="C87" s="267"/>
      <c r="D87" s="268"/>
      <c r="E87" s="268"/>
      <c r="F87" s="260"/>
      <c r="G87" s="261">
        <f t="shared" si="21"/>
        <v>0</v>
      </c>
      <c r="H87" s="261"/>
      <c r="I87" s="261">
        <f t="shared" si="22"/>
        <v>0</v>
      </c>
      <c r="J87" s="273"/>
      <c r="K87" s="261">
        <f t="shared" si="23"/>
        <v>0</v>
      </c>
      <c r="L87" s="273"/>
      <c r="M87" s="250">
        <f t="shared" si="25"/>
        <v>0</v>
      </c>
      <c r="O87" s="17"/>
    </row>
    <row r="88" spans="1:15" s="395" customFormat="1" x14ac:dyDescent="0.2">
      <c r="A88" s="74">
        <v>18</v>
      </c>
      <c r="B88" s="14"/>
      <c r="C88" s="267"/>
      <c r="D88" s="268"/>
      <c r="E88" s="268"/>
      <c r="F88" s="260"/>
      <c r="G88" s="261">
        <f t="shared" si="21"/>
        <v>0</v>
      </c>
      <c r="H88" s="261"/>
      <c r="I88" s="261">
        <f t="shared" si="22"/>
        <v>0</v>
      </c>
      <c r="J88" s="273"/>
      <c r="K88" s="261">
        <f t="shared" si="23"/>
        <v>0</v>
      </c>
      <c r="L88" s="273"/>
      <c r="M88" s="250">
        <f t="shared" ref="M88:M89" si="26">SUM(G88:L88)</f>
        <v>0</v>
      </c>
      <c r="O88" s="17"/>
    </row>
    <row r="89" spans="1:15" s="395" customFormat="1" x14ac:dyDescent="0.2">
      <c r="A89" s="74">
        <v>19</v>
      </c>
      <c r="B89" s="14"/>
      <c r="C89" s="267"/>
      <c r="D89" s="268"/>
      <c r="E89" s="268"/>
      <c r="F89" s="260"/>
      <c r="G89" s="261">
        <f t="shared" si="21"/>
        <v>0</v>
      </c>
      <c r="H89" s="261"/>
      <c r="I89" s="261">
        <f t="shared" si="22"/>
        <v>0</v>
      </c>
      <c r="J89" s="273"/>
      <c r="K89" s="261">
        <f t="shared" si="23"/>
        <v>0</v>
      </c>
      <c r="L89" s="273"/>
      <c r="M89" s="250">
        <f t="shared" si="26"/>
        <v>0</v>
      </c>
      <c r="O89" s="17"/>
    </row>
    <row r="90" spans="1:15" s="395" customFormat="1" x14ac:dyDescent="0.2">
      <c r="A90" s="74">
        <v>20</v>
      </c>
      <c r="B90" s="14"/>
      <c r="C90" s="267"/>
      <c r="D90" s="268"/>
      <c r="E90" s="268"/>
      <c r="F90" s="260"/>
      <c r="G90" s="261">
        <f t="shared" si="21"/>
        <v>0</v>
      </c>
      <c r="H90" s="261"/>
      <c r="I90" s="261">
        <f t="shared" si="22"/>
        <v>0</v>
      </c>
      <c r="J90" s="273"/>
      <c r="K90" s="261">
        <f t="shared" si="23"/>
        <v>0</v>
      </c>
      <c r="L90" s="273"/>
      <c r="M90" s="250">
        <f t="shared" si="25"/>
        <v>0</v>
      </c>
      <c r="O90" s="17"/>
    </row>
    <row r="91" spans="1:15" s="395" customFormat="1" x14ac:dyDescent="0.2">
      <c r="A91" s="74">
        <v>21</v>
      </c>
      <c r="B91" s="14"/>
      <c r="C91" s="267"/>
      <c r="D91" s="268"/>
      <c r="E91" s="268"/>
      <c r="F91" s="260"/>
      <c r="G91" s="261">
        <f t="shared" si="21"/>
        <v>0</v>
      </c>
      <c r="H91" s="261"/>
      <c r="I91" s="261">
        <f t="shared" si="22"/>
        <v>0</v>
      </c>
      <c r="J91" s="273"/>
      <c r="K91" s="261">
        <f t="shared" si="23"/>
        <v>0</v>
      </c>
      <c r="L91" s="273"/>
      <c r="M91" s="250">
        <f t="shared" si="25"/>
        <v>0</v>
      </c>
      <c r="O91" s="17"/>
    </row>
    <row r="92" spans="1:15" s="395" customFormat="1" x14ac:dyDescent="0.2">
      <c r="A92" s="74">
        <v>22</v>
      </c>
      <c r="B92" s="14"/>
      <c r="C92" s="267"/>
      <c r="D92" s="268"/>
      <c r="E92" s="268"/>
      <c r="F92" s="260"/>
      <c r="G92" s="261">
        <f t="shared" si="21"/>
        <v>0</v>
      </c>
      <c r="H92" s="261"/>
      <c r="I92" s="261">
        <f t="shared" si="22"/>
        <v>0</v>
      </c>
      <c r="J92" s="273"/>
      <c r="K92" s="261">
        <f t="shared" si="23"/>
        <v>0</v>
      </c>
      <c r="L92" s="273"/>
      <c r="M92" s="250">
        <f t="shared" si="25"/>
        <v>0</v>
      </c>
      <c r="O92" s="17"/>
    </row>
    <row r="93" spans="1:15" s="395" customFormat="1" x14ac:dyDescent="0.2">
      <c r="A93" s="74">
        <v>23</v>
      </c>
      <c r="B93" s="14"/>
      <c r="C93" s="267"/>
      <c r="D93" s="268"/>
      <c r="E93" s="268"/>
      <c r="F93" s="260"/>
      <c r="G93" s="261">
        <f t="shared" si="21"/>
        <v>0</v>
      </c>
      <c r="H93" s="261"/>
      <c r="I93" s="261">
        <f t="shared" si="22"/>
        <v>0</v>
      </c>
      <c r="J93" s="273"/>
      <c r="K93" s="261">
        <f t="shared" si="23"/>
        <v>0</v>
      </c>
      <c r="L93" s="273"/>
      <c r="M93" s="250">
        <f t="shared" si="25"/>
        <v>0</v>
      </c>
      <c r="O93" s="17"/>
    </row>
    <row r="94" spans="1:15" x14ac:dyDescent="0.2">
      <c r="A94" s="74">
        <v>24</v>
      </c>
      <c r="B94" s="14"/>
      <c r="C94" s="267"/>
      <c r="D94" s="268"/>
      <c r="E94" s="268"/>
      <c r="F94" s="260"/>
      <c r="G94" s="261">
        <f t="shared" si="21"/>
        <v>0</v>
      </c>
      <c r="H94" s="261"/>
      <c r="I94" s="261">
        <f t="shared" si="22"/>
        <v>0</v>
      </c>
      <c r="J94" s="273"/>
      <c r="K94" s="261">
        <f t="shared" si="23"/>
        <v>0</v>
      </c>
      <c r="L94" s="273"/>
      <c r="M94" s="250">
        <f t="shared" si="24"/>
        <v>0</v>
      </c>
      <c r="O94" s="17"/>
    </row>
    <row r="95" spans="1:15" x14ac:dyDescent="0.2">
      <c r="A95" s="106" t="s">
        <v>83</v>
      </c>
      <c r="B95" s="14"/>
      <c r="C95" s="260"/>
      <c r="D95" s="260"/>
      <c r="E95" s="260"/>
      <c r="F95" s="260"/>
      <c r="G95" s="261">
        <f t="shared" ref="G95:M95" si="27">SUM(G69:G94)</f>
        <v>0</v>
      </c>
      <c r="H95" s="261">
        <f t="shared" si="27"/>
        <v>0</v>
      </c>
      <c r="I95" s="261">
        <f t="shared" si="27"/>
        <v>0</v>
      </c>
      <c r="J95" s="261">
        <f t="shared" si="27"/>
        <v>0</v>
      </c>
      <c r="K95" s="261">
        <f t="shared" si="27"/>
        <v>0</v>
      </c>
      <c r="L95" s="261">
        <f t="shared" si="27"/>
        <v>0</v>
      </c>
      <c r="M95" s="266">
        <f t="shared" si="27"/>
        <v>0</v>
      </c>
    </row>
    <row r="96" spans="1:15" x14ac:dyDescent="0.2">
      <c r="A96" s="76"/>
      <c r="B96" s="13"/>
      <c r="C96" s="264"/>
      <c r="D96" s="264"/>
      <c r="E96" s="264"/>
      <c r="F96" s="264"/>
      <c r="G96" s="13"/>
      <c r="H96" s="13"/>
      <c r="I96" s="13"/>
      <c r="J96" s="13"/>
      <c r="K96" s="13"/>
      <c r="L96" s="13"/>
      <c r="M96" s="77"/>
    </row>
    <row r="97" spans="1:15" ht="15" x14ac:dyDescent="0.25">
      <c r="A97" s="70" t="s">
        <v>151</v>
      </c>
      <c r="B97" s="10"/>
      <c r="C97" s="263"/>
      <c r="D97" s="263"/>
      <c r="E97" s="280"/>
      <c r="F97" s="287"/>
      <c r="G97" s="147" t="str">
        <f>+$G$11</f>
        <v>Current / Original</v>
      </c>
      <c r="H97" s="7" t="str">
        <f>+$H$11</f>
        <v xml:space="preserve">   ENTER FUND SOURCE HERE</v>
      </c>
      <c r="I97" s="274" t="str">
        <f>+$I$11</f>
        <v>Current / Original</v>
      </c>
      <c r="J97" s="257"/>
      <c r="K97" s="276" t="str">
        <f>+$K$11</f>
        <v>Current / Original</v>
      </c>
      <c r="L97" s="257"/>
      <c r="M97" s="71"/>
    </row>
    <row r="98" spans="1:15" s="435" customFormat="1" ht="22.5" x14ac:dyDescent="0.2">
      <c r="A98" s="444"/>
      <c r="B98" s="423"/>
      <c r="C98" s="440" t="s">
        <v>16</v>
      </c>
      <c r="D98" s="440" t="s">
        <v>15</v>
      </c>
      <c r="E98" s="439"/>
      <c r="F98" s="440"/>
      <c r="G98" s="223" t="str">
        <f>+$G$12</f>
        <v xml:space="preserve">   ENTER FUND SOURCE HERE</v>
      </c>
      <c r="H98" s="432" t="str">
        <f>+$H$12</f>
        <v>Change</v>
      </c>
      <c r="I98" s="275" t="str">
        <f>+$I$12</f>
        <v xml:space="preserve">   ENTER FUND SOURCE HERE</v>
      </c>
      <c r="J98" s="437"/>
      <c r="K98" s="277" t="str">
        <f>+$K$12</f>
        <v xml:space="preserve">   ENTER FUND SOURCE HERE</v>
      </c>
      <c r="L98" s="437"/>
      <c r="M98" s="433" t="s">
        <v>56</v>
      </c>
    </row>
    <row r="99" spans="1:15" x14ac:dyDescent="0.2">
      <c r="A99" s="134" t="s">
        <v>92</v>
      </c>
      <c r="B99" s="117"/>
      <c r="C99" s="279"/>
      <c r="D99" s="279"/>
      <c r="E99" s="279"/>
      <c r="F99" s="286"/>
      <c r="G99" s="127"/>
      <c r="H99" s="118"/>
      <c r="I99" s="127"/>
      <c r="J99" s="118"/>
      <c r="K99" s="127"/>
      <c r="L99" s="272"/>
      <c r="M99" s="73"/>
    </row>
    <row r="100" spans="1:15" x14ac:dyDescent="0.2">
      <c r="A100" s="85">
        <v>1</v>
      </c>
      <c r="B100" s="14"/>
      <c r="C100" s="267"/>
      <c r="D100" s="269"/>
      <c r="E100" s="260"/>
      <c r="F100" s="260"/>
      <c r="G100" s="261">
        <f t="shared" ref="G100:G105" si="28">ROUND($C100*$D100*$G$99,0)</f>
        <v>0</v>
      </c>
      <c r="H100" s="261"/>
      <c r="I100" s="261">
        <f t="shared" ref="I100:I105" si="29">ROUND($C100*$D100*$I$99,0)</f>
        <v>0</v>
      </c>
      <c r="J100" s="273"/>
      <c r="K100" s="261">
        <f t="shared" ref="K100:K105" si="30">ROUND($C100*$D100*$K$99,0)</f>
        <v>0</v>
      </c>
      <c r="L100" s="273"/>
      <c r="M100" s="250">
        <f t="shared" ref="M100:M105" si="31">SUM(G100:L100)</f>
        <v>0</v>
      </c>
    </row>
    <row r="101" spans="1:15" x14ac:dyDescent="0.2">
      <c r="A101" s="74">
        <v>2</v>
      </c>
      <c r="B101" s="14"/>
      <c r="C101" s="267"/>
      <c r="D101" s="269"/>
      <c r="E101" s="262"/>
      <c r="F101" s="260"/>
      <c r="G101" s="261">
        <f t="shared" si="28"/>
        <v>0</v>
      </c>
      <c r="H101" s="261"/>
      <c r="I101" s="261">
        <f t="shared" si="29"/>
        <v>0</v>
      </c>
      <c r="J101" s="273"/>
      <c r="K101" s="261">
        <f t="shared" si="30"/>
        <v>0</v>
      </c>
      <c r="L101" s="273"/>
      <c r="M101" s="250">
        <f t="shared" si="31"/>
        <v>0</v>
      </c>
      <c r="N101" s="22"/>
    </row>
    <row r="102" spans="1:15" x14ac:dyDescent="0.2">
      <c r="A102" s="74">
        <v>3</v>
      </c>
      <c r="B102" s="14"/>
      <c r="C102" s="267"/>
      <c r="D102" s="269"/>
      <c r="E102" s="260"/>
      <c r="F102" s="260"/>
      <c r="G102" s="261">
        <f t="shared" si="28"/>
        <v>0</v>
      </c>
      <c r="H102" s="261"/>
      <c r="I102" s="261">
        <f t="shared" si="29"/>
        <v>0</v>
      </c>
      <c r="J102" s="273"/>
      <c r="K102" s="261">
        <f t="shared" si="30"/>
        <v>0</v>
      </c>
      <c r="L102" s="273"/>
      <c r="M102" s="250">
        <f t="shared" si="31"/>
        <v>0</v>
      </c>
    </row>
    <row r="103" spans="1:15" x14ac:dyDescent="0.2">
      <c r="A103" s="74">
        <v>4</v>
      </c>
      <c r="B103" s="14"/>
      <c r="C103" s="267"/>
      <c r="D103" s="269"/>
      <c r="E103" s="260"/>
      <c r="F103" s="260"/>
      <c r="G103" s="261">
        <f t="shared" si="28"/>
        <v>0</v>
      </c>
      <c r="H103" s="261"/>
      <c r="I103" s="261">
        <f t="shared" si="29"/>
        <v>0</v>
      </c>
      <c r="J103" s="273"/>
      <c r="K103" s="261">
        <f t="shared" si="30"/>
        <v>0</v>
      </c>
      <c r="L103" s="273"/>
      <c r="M103" s="250">
        <f t="shared" si="31"/>
        <v>0</v>
      </c>
    </row>
    <row r="104" spans="1:15" x14ac:dyDescent="0.2">
      <c r="A104" s="74">
        <v>5</v>
      </c>
      <c r="B104" s="14"/>
      <c r="C104" s="267"/>
      <c r="D104" s="269"/>
      <c r="E104" s="260"/>
      <c r="F104" s="260"/>
      <c r="G104" s="261">
        <f t="shared" si="28"/>
        <v>0</v>
      </c>
      <c r="H104" s="261"/>
      <c r="I104" s="261">
        <f t="shared" si="29"/>
        <v>0</v>
      </c>
      <c r="J104" s="273"/>
      <c r="K104" s="261">
        <f t="shared" si="30"/>
        <v>0</v>
      </c>
      <c r="L104" s="273"/>
      <c r="M104" s="250">
        <f t="shared" si="31"/>
        <v>0</v>
      </c>
    </row>
    <row r="105" spans="1:15" x14ac:dyDescent="0.2">
      <c r="A105" s="74">
        <v>6</v>
      </c>
      <c r="B105" s="14"/>
      <c r="C105" s="267"/>
      <c r="D105" s="269"/>
      <c r="E105" s="260"/>
      <c r="F105" s="260"/>
      <c r="G105" s="261">
        <f t="shared" si="28"/>
        <v>0</v>
      </c>
      <c r="H105" s="261"/>
      <c r="I105" s="261">
        <f t="shared" si="29"/>
        <v>0</v>
      </c>
      <c r="J105" s="273"/>
      <c r="K105" s="261">
        <f t="shared" si="30"/>
        <v>0</v>
      </c>
      <c r="L105" s="273"/>
      <c r="M105" s="250">
        <f t="shared" si="31"/>
        <v>0</v>
      </c>
    </row>
    <row r="106" spans="1:15" x14ac:dyDescent="0.2">
      <c r="A106" s="106" t="s">
        <v>83</v>
      </c>
      <c r="B106" s="14"/>
      <c r="C106" s="260">
        <f>SUM(C100:C105)</f>
        <v>0</v>
      </c>
      <c r="D106" s="260"/>
      <c r="E106" s="260"/>
      <c r="F106" s="260"/>
      <c r="G106" s="261">
        <f t="shared" ref="G106:M106" si="32">SUM(G100:G105)</f>
        <v>0</v>
      </c>
      <c r="H106" s="261">
        <f t="shared" si="32"/>
        <v>0</v>
      </c>
      <c r="I106" s="261">
        <f t="shared" si="32"/>
        <v>0</v>
      </c>
      <c r="J106" s="261">
        <f t="shared" si="32"/>
        <v>0</v>
      </c>
      <c r="K106" s="261">
        <f t="shared" si="32"/>
        <v>0</v>
      </c>
      <c r="L106" s="261">
        <f t="shared" si="32"/>
        <v>0</v>
      </c>
      <c r="M106" s="270">
        <f t="shared" si="32"/>
        <v>0</v>
      </c>
      <c r="O106" s="251"/>
    </row>
    <row r="107" spans="1:15" x14ac:dyDescent="0.2">
      <c r="A107" s="252"/>
      <c r="B107" s="13"/>
      <c r="C107" s="264"/>
      <c r="D107" s="264"/>
      <c r="E107" s="264"/>
      <c r="F107" s="264"/>
      <c r="G107" s="265"/>
      <c r="H107" s="265"/>
      <c r="I107" s="265"/>
      <c r="J107" s="265"/>
      <c r="K107" s="265"/>
      <c r="L107" s="265"/>
      <c r="M107" s="278"/>
      <c r="O107" s="251"/>
    </row>
    <row r="108" spans="1:15" x14ac:dyDescent="0.2">
      <c r="A108" s="545" t="s">
        <v>152</v>
      </c>
      <c r="B108" s="546"/>
      <c r="C108" s="280" t="s">
        <v>24</v>
      </c>
      <c r="D108" s="280" t="s">
        <v>25</v>
      </c>
      <c r="E108" s="280" t="s">
        <v>30</v>
      </c>
      <c r="F108" s="287"/>
      <c r="G108" s="271" t="str">
        <f>+$G$11</f>
        <v>Current / Original</v>
      </c>
      <c r="H108" s="7" t="str">
        <f>+$H$11</f>
        <v xml:space="preserve">   ENTER FUND SOURCE HERE</v>
      </c>
      <c r="I108" s="274" t="str">
        <f>+$I$11</f>
        <v>Current / Original</v>
      </c>
      <c r="J108" s="257"/>
      <c r="K108" s="276" t="str">
        <f>+$K$11</f>
        <v>Current / Original</v>
      </c>
      <c r="L108" s="257"/>
      <c r="M108" s="71"/>
    </row>
    <row r="109" spans="1:15" s="435" customFormat="1" ht="22.5" x14ac:dyDescent="0.2">
      <c r="A109" s="444"/>
      <c r="B109" s="423"/>
      <c r="C109" s="439" t="s">
        <v>29</v>
      </c>
      <c r="D109" s="439" t="s">
        <v>26</v>
      </c>
      <c r="E109" s="439" t="s">
        <v>14</v>
      </c>
      <c r="F109" s="440"/>
      <c r="G109" s="223" t="str">
        <f>+$G$12</f>
        <v xml:space="preserve">   ENTER FUND SOURCE HERE</v>
      </c>
      <c r="H109" s="432" t="str">
        <f>+$H$12</f>
        <v>Change</v>
      </c>
      <c r="I109" s="275" t="str">
        <f>+$I$12</f>
        <v xml:space="preserve">   ENTER FUND SOURCE HERE</v>
      </c>
      <c r="J109" s="437"/>
      <c r="K109" s="277" t="str">
        <f>+$K$12</f>
        <v xml:space="preserve">   ENTER FUND SOURCE HERE</v>
      </c>
      <c r="L109" s="437"/>
      <c r="M109" s="433" t="s">
        <v>56</v>
      </c>
    </row>
    <row r="110" spans="1:15" x14ac:dyDescent="0.2">
      <c r="A110" s="134" t="s">
        <v>92</v>
      </c>
      <c r="B110" s="117"/>
      <c r="C110" s="279"/>
      <c r="D110" s="279"/>
      <c r="E110" s="279"/>
      <c r="F110" s="286"/>
      <c r="G110" s="127"/>
      <c r="H110" s="118"/>
      <c r="I110" s="127"/>
      <c r="J110" s="118"/>
      <c r="K110" s="127"/>
      <c r="L110" s="272"/>
      <c r="M110" s="73"/>
    </row>
    <row r="111" spans="1:15" x14ac:dyDescent="0.2">
      <c r="A111" s="284">
        <v>1</v>
      </c>
      <c r="B111" s="283" t="s">
        <v>161</v>
      </c>
      <c r="C111" s="267"/>
      <c r="D111" s="268"/>
      <c r="E111" s="268"/>
      <c r="F111" s="260"/>
      <c r="G111" s="261">
        <f>ROUND($C111*$D111*$E111*$G$110,0)</f>
        <v>0</v>
      </c>
      <c r="H111" s="261"/>
      <c r="I111" s="261">
        <f>ROUND($C111*$D111*$E111*$I$110,0)</f>
        <v>0</v>
      </c>
      <c r="J111" s="273"/>
      <c r="K111" s="261">
        <f>ROUND($C111*$D111*$E111*$K$110,0)</f>
        <v>0</v>
      </c>
      <c r="L111" s="273"/>
      <c r="M111" s="250">
        <f>SUM(G111:L111)</f>
        <v>0</v>
      </c>
      <c r="O111" s="15"/>
    </row>
    <row r="112" spans="1:15" x14ac:dyDescent="0.2">
      <c r="A112" s="284">
        <v>2</v>
      </c>
      <c r="B112" s="283" t="s">
        <v>161</v>
      </c>
      <c r="C112" s="267"/>
      <c r="D112" s="268"/>
      <c r="E112" s="268"/>
      <c r="F112" s="260"/>
      <c r="G112" s="261">
        <f>ROUND($C112*$D112*$E112*$G$110,0)</f>
        <v>0</v>
      </c>
      <c r="H112" s="261"/>
      <c r="I112" s="261">
        <f>ROUND($C112*$D112*$E112*$I$110,0)</f>
        <v>0</v>
      </c>
      <c r="J112" s="273"/>
      <c r="K112" s="261">
        <f>ROUND($C112*$D112*$E112*$K$110,0)</f>
        <v>0</v>
      </c>
      <c r="L112" s="273"/>
      <c r="M112" s="250">
        <f>SUM(G112:L112)</f>
        <v>0</v>
      </c>
      <c r="O112" s="15"/>
    </row>
    <row r="113" spans="1:15" x14ac:dyDescent="0.2">
      <c r="A113" s="284">
        <v>3</v>
      </c>
      <c r="B113" s="283" t="s">
        <v>140</v>
      </c>
      <c r="C113" s="267"/>
      <c r="D113" s="268"/>
      <c r="E113" s="268"/>
      <c r="F113" s="260"/>
      <c r="G113" s="261">
        <f t="shared" ref="G113:G120" si="33">ROUND($C113*$D113*$E113*$G$110,0)</f>
        <v>0</v>
      </c>
      <c r="H113" s="261"/>
      <c r="I113" s="261">
        <f t="shared" ref="I113:I120" si="34">ROUND($C113*$D113*$E113*$I$110,0)</f>
        <v>0</v>
      </c>
      <c r="J113" s="273"/>
      <c r="K113" s="261">
        <f t="shared" ref="K113:K120" si="35">ROUND($C113*$D113*$E113*$K$110,0)</f>
        <v>0</v>
      </c>
      <c r="L113" s="273"/>
      <c r="M113" s="250">
        <f t="shared" ref="M113:M120" si="36">SUM(G113:L113)</f>
        <v>0</v>
      </c>
      <c r="O113" s="15"/>
    </row>
    <row r="114" spans="1:15" x14ac:dyDescent="0.2">
      <c r="A114" s="284">
        <v>4</v>
      </c>
      <c r="B114" s="283" t="s">
        <v>141</v>
      </c>
      <c r="C114" s="267"/>
      <c r="D114" s="268"/>
      <c r="E114" s="268"/>
      <c r="F114" s="260"/>
      <c r="G114" s="261">
        <f t="shared" si="33"/>
        <v>0</v>
      </c>
      <c r="H114" s="261"/>
      <c r="I114" s="261">
        <f t="shared" si="34"/>
        <v>0</v>
      </c>
      <c r="J114" s="273"/>
      <c r="K114" s="261">
        <f t="shared" si="35"/>
        <v>0</v>
      </c>
      <c r="L114" s="273"/>
      <c r="M114" s="250">
        <f t="shared" si="36"/>
        <v>0</v>
      </c>
      <c r="O114" s="15"/>
    </row>
    <row r="115" spans="1:15" x14ac:dyDescent="0.2">
      <c r="A115" s="284">
        <v>5</v>
      </c>
      <c r="B115" s="285" t="s">
        <v>142</v>
      </c>
      <c r="C115" s="267"/>
      <c r="D115" s="268"/>
      <c r="E115" s="268"/>
      <c r="F115" s="260"/>
      <c r="G115" s="261">
        <f t="shared" si="33"/>
        <v>0</v>
      </c>
      <c r="H115" s="261"/>
      <c r="I115" s="261">
        <f t="shared" si="34"/>
        <v>0</v>
      </c>
      <c r="J115" s="273"/>
      <c r="K115" s="261">
        <f t="shared" si="35"/>
        <v>0</v>
      </c>
      <c r="L115" s="273"/>
      <c r="M115" s="250">
        <f t="shared" si="36"/>
        <v>0</v>
      </c>
      <c r="O115" s="16"/>
    </row>
    <row r="116" spans="1:15" x14ac:dyDescent="0.2">
      <c r="A116" s="284">
        <v>6</v>
      </c>
      <c r="B116" s="282" t="s">
        <v>143</v>
      </c>
      <c r="C116" s="267"/>
      <c r="D116" s="268"/>
      <c r="E116" s="268"/>
      <c r="F116" s="260"/>
      <c r="G116" s="261">
        <f t="shared" si="33"/>
        <v>0</v>
      </c>
      <c r="H116" s="261"/>
      <c r="I116" s="261">
        <f t="shared" si="34"/>
        <v>0</v>
      </c>
      <c r="J116" s="273"/>
      <c r="K116" s="261">
        <f t="shared" si="35"/>
        <v>0</v>
      </c>
      <c r="L116" s="273"/>
      <c r="M116" s="250">
        <f t="shared" si="36"/>
        <v>0</v>
      </c>
      <c r="O116" s="16"/>
    </row>
    <row r="117" spans="1:15" x14ac:dyDescent="0.2">
      <c r="A117" s="284">
        <v>7</v>
      </c>
      <c r="B117" s="281" t="s">
        <v>144</v>
      </c>
      <c r="C117" s="267"/>
      <c r="D117" s="268"/>
      <c r="E117" s="268"/>
      <c r="F117" s="260"/>
      <c r="G117" s="261">
        <f t="shared" si="33"/>
        <v>0</v>
      </c>
      <c r="H117" s="261"/>
      <c r="I117" s="261">
        <f t="shared" si="34"/>
        <v>0</v>
      </c>
      <c r="J117" s="273"/>
      <c r="K117" s="261">
        <f t="shared" si="35"/>
        <v>0</v>
      </c>
      <c r="L117" s="273"/>
      <c r="M117" s="250">
        <f t="shared" si="36"/>
        <v>0</v>
      </c>
      <c r="O117" s="16"/>
    </row>
    <row r="118" spans="1:15" x14ac:dyDescent="0.2">
      <c r="A118" s="284">
        <v>8</v>
      </c>
      <c r="B118" s="282" t="s">
        <v>145</v>
      </c>
      <c r="C118" s="267"/>
      <c r="D118" s="268"/>
      <c r="E118" s="268"/>
      <c r="F118" s="260"/>
      <c r="G118" s="261">
        <f t="shared" si="33"/>
        <v>0</v>
      </c>
      <c r="H118" s="261"/>
      <c r="I118" s="261">
        <f t="shared" si="34"/>
        <v>0</v>
      </c>
      <c r="J118" s="273"/>
      <c r="K118" s="261">
        <f t="shared" si="35"/>
        <v>0</v>
      </c>
      <c r="L118" s="273"/>
      <c r="M118" s="250">
        <f t="shared" si="36"/>
        <v>0</v>
      </c>
      <c r="O118" s="17"/>
    </row>
    <row r="119" spans="1:15" x14ac:dyDescent="0.2">
      <c r="A119" s="284">
        <v>9</v>
      </c>
      <c r="B119" s="377" t="s">
        <v>182</v>
      </c>
      <c r="C119" s="267"/>
      <c r="D119" s="268"/>
      <c r="E119" s="268"/>
      <c r="F119" s="260"/>
      <c r="G119" s="261">
        <f t="shared" si="33"/>
        <v>0</v>
      </c>
      <c r="H119" s="261"/>
      <c r="I119" s="261">
        <f t="shared" si="34"/>
        <v>0</v>
      </c>
      <c r="J119" s="273"/>
      <c r="K119" s="261">
        <f t="shared" si="35"/>
        <v>0</v>
      </c>
      <c r="L119" s="273"/>
      <c r="M119" s="250">
        <f t="shared" si="36"/>
        <v>0</v>
      </c>
      <c r="O119" s="17"/>
    </row>
    <row r="120" spans="1:15" x14ac:dyDescent="0.2">
      <c r="A120" s="284">
        <v>10</v>
      </c>
      <c r="B120" s="455" t="s">
        <v>207</v>
      </c>
      <c r="C120" s="267"/>
      <c r="D120" s="268"/>
      <c r="E120" s="268"/>
      <c r="F120" s="260"/>
      <c r="G120" s="261">
        <f t="shared" si="33"/>
        <v>0</v>
      </c>
      <c r="H120" s="261"/>
      <c r="I120" s="261">
        <f t="shared" si="34"/>
        <v>0</v>
      </c>
      <c r="J120" s="273"/>
      <c r="K120" s="261">
        <f t="shared" si="35"/>
        <v>0</v>
      </c>
      <c r="L120" s="273"/>
      <c r="M120" s="250">
        <f t="shared" si="36"/>
        <v>0</v>
      </c>
      <c r="O120" s="17"/>
    </row>
    <row r="121" spans="1:15" x14ac:dyDescent="0.2">
      <c r="A121" s="106" t="s">
        <v>83</v>
      </c>
      <c r="B121" s="14"/>
      <c r="C121" s="260">
        <f>SUM(C111:C120)</f>
        <v>0</v>
      </c>
      <c r="D121" s="260"/>
      <c r="E121" s="260"/>
      <c r="F121" s="260"/>
      <c r="G121" s="261">
        <f t="shared" ref="G121:M121" si="37">SUM(G111:G120)</f>
        <v>0</v>
      </c>
      <c r="H121" s="261">
        <f t="shared" si="37"/>
        <v>0</v>
      </c>
      <c r="I121" s="261">
        <f t="shared" si="37"/>
        <v>0</v>
      </c>
      <c r="J121" s="261">
        <f t="shared" si="37"/>
        <v>0</v>
      </c>
      <c r="K121" s="261">
        <f t="shared" si="37"/>
        <v>0</v>
      </c>
      <c r="L121" s="261">
        <f t="shared" si="37"/>
        <v>0</v>
      </c>
      <c r="M121" s="270">
        <f t="shared" si="37"/>
        <v>0</v>
      </c>
    </row>
    <row r="122" spans="1:15" ht="15" x14ac:dyDescent="0.25">
      <c r="A122" s="253"/>
      <c r="B122" s="249"/>
      <c r="C122" s="249"/>
      <c r="D122" s="249"/>
      <c r="E122" s="249"/>
      <c r="F122" s="249"/>
      <c r="G122" s="249"/>
      <c r="H122" s="249"/>
      <c r="I122" s="249"/>
      <c r="J122" s="249"/>
      <c r="K122" s="249"/>
      <c r="L122" s="249"/>
      <c r="M122" s="254"/>
    </row>
    <row r="123" spans="1:15" x14ac:dyDescent="0.2">
      <c r="A123" s="70" t="s">
        <v>153</v>
      </c>
      <c r="B123" s="217"/>
      <c r="C123" s="55" t="s">
        <v>31</v>
      </c>
      <c r="D123" s="55" t="s">
        <v>24</v>
      </c>
      <c r="E123" s="55" t="s">
        <v>10</v>
      </c>
      <c r="F123" s="56"/>
      <c r="G123" s="181" t="str">
        <f>+$G$11</f>
        <v>Current / Original</v>
      </c>
      <c r="H123" s="7" t="str">
        <f>+$H$11</f>
        <v xml:space="preserve">   ENTER FUND SOURCE HERE</v>
      </c>
      <c r="I123" s="179" t="str">
        <f>+$I$11</f>
        <v>Current / Original</v>
      </c>
      <c r="J123" s="7" t="str">
        <f>+$J$11</f>
        <v xml:space="preserve">   ENTER FUND SOURCE HERE</v>
      </c>
      <c r="K123" s="183" t="str">
        <f>+$K$11</f>
        <v>Current / Original</v>
      </c>
      <c r="L123" s="7" t="str">
        <f>+$L$11</f>
        <v xml:space="preserve">   ENTER FUND SOURCE HERE</v>
      </c>
      <c r="M123" s="71"/>
    </row>
    <row r="124" spans="1:15" s="435" customFormat="1" ht="22.5" x14ac:dyDescent="0.2">
      <c r="A124" s="444"/>
      <c r="B124" s="423"/>
      <c r="C124" s="434" t="s">
        <v>32</v>
      </c>
      <c r="D124" s="434" t="s">
        <v>33</v>
      </c>
      <c r="E124" s="434" t="s">
        <v>74</v>
      </c>
      <c r="F124" s="431"/>
      <c r="G124" s="223" t="str">
        <f>+$G$12</f>
        <v xml:space="preserve">   ENTER FUND SOURCE HERE</v>
      </c>
      <c r="H124" s="432" t="str">
        <f>+$H$12</f>
        <v>Change</v>
      </c>
      <c r="I124" s="225" t="str">
        <f>+$I$12</f>
        <v xml:space="preserve">   ENTER FUND SOURCE HERE</v>
      </c>
      <c r="J124" s="432" t="str">
        <f>+$J$12</f>
        <v>Change</v>
      </c>
      <c r="K124" s="227" t="str">
        <f>+$K$12</f>
        <v xml:space="preserve">   ENTER FUND SOURCE HERE</v>
      </c>
      <c r="L124" s="432" t="str">
        <f>+$L$12</f>
        <v>Change</v>
      </c>
      <c r="M124" s="433" t="s">
        <v>56</v>
      </c>
    </row>
    <row r="125" spans="1:15" x14ac:dyDescent="0.2">
      <c r="A125" s="74">
        <v>1</v>
      </c>
      <c r="B125" s="14" t="s">
        <v>77</v>
      </c>
      <c r="C125" s="49"/>
      <c r="D125" s="49"/>
      <c r="E125" s="49"/>
      <c r="F125" s="49"/>
      <c r="G125" s="130"/>
      <c r="H125" s="130"/>
      <c r="I125" s="130"/>
      <c r="J125" s="130"/>
      <c r="K125" s="130"/>
      <c r="L125" s="130"/>
      <c r="M125" s="75">
        <f>SUM(G125:L125)</f>
        <v>0</v>
      </c>
    </row>
    <row r="126" spans="1:15" x14ac:dyDescent="0.2">
      <c r="A126" s="74">
        <v>2</v>
      </c>
      <c r="B126" s="14" t="s">
        <v>78</v>
      </c>
      <c r="C126" s="49"/>
      <c r="D126" s="49"/>
      <c r="E126" s="49"/>
      <c r="F126" s="49"/>
      <c r="G126" s="130"/>
      <c r="H126" s="130"/>
      <c r="I126" s="130"/>
      <c r="J126" s="130"/>
      <c r="K126" s="130"/>
      <c r="L126" s="130"/>
      <c r="M126" s="75">
        <f>SUM(G126:L126)</f>
        <v>0</v>
      </c>
    </row>
    <row r="127" spans="1:15" x14ac:dyDescent="0.2">
      <c r="A127" s="74">
        <v>3</v>
      </c>
      <c r="B127" s="14"/>
      <c r="C127" s="49"/>
      <c r="D127" s="49"/>
      <c r="E127" s="49"/>
      <c r="F127" s="49"/>
      <c r="G127" s="130"/>
      <c r="H127" s="130"/>
      <c r="I127" s="130"/>
      <c r="J127" s="130"/>
      <c r="K127" s="130"/>
      <c r="L127" s="130"/>
      <c r="M127" s="75">
        <f>SUM(G127:L127)</f>
        <v>0</v>
      </c>
    </row>
    <row r="128" spans="1:15" x14ac:dyDescent="0.2">
      <c r="A128" s="106" t="s">
        <v>83</v>
      </c>
      <c r="B128" s="14"/>
      <c r="C128" s="49"/>
      <c r="D128" s="49"/>
      <c r="E128" s="49"/>
      <c r="F128" s="49"/>
      <c r="G128" s="50">
        <f t="shared" ref="G128:L128" si="38">SUM(G125:G127)</f>
        <v>0</v>
      </c>
      <c r="H128" s="50">
        <f t="shared" si="38"/>
        <v>0</v>
      </c>
      <c r="I128" s="50">
        <f t="shared" si="38"/>
        <v>0</v>
      </c>
      <c r="J128" s="50">
        <f t="shared" si="38"/>
        <v>0</v>
      </c>
      <c r="K128" s="50">
        <f t="shared" si="38"/>
        <v>0</v>
      </c>
      <c r="L128" s="50">
        <f t="shared" si="38"/>
        <v>0</v>
      </c>
      <c r="M128" s="153">
        <f>SUM(M125:M127)</f>
        <v>0</v>
      </c>
    </row>
    <row r="129" spans="1:13" x14ac:dyDescent="0.2">
      <c r="A129" s="76"/>
      <c r="B129" s="13"/>
      <c r="C129" s="58"/>
      <c r="D129" s="58"/>
      <c r="E129" s="58"/>
      <c r="F129" s="58"/>
      <c r="G129" s="13"/>
      <c r="H129" s="13"/>
      <c r="I129" s="13"/>
      <c r="J129" s="13"/>
      <c r="K129" s="13"/>
      <c r="L129" s="13"/>
      <c r="M129" s="77"/>
    </row>
    <row r="130" spans="1:13" x14ac:dyDescent="0.2">
      <c r="A130" s="70" t="s">
        <v>154</v>
      </c>
      <c r="B130" s="10"/>
      <c r="C130" s="55" t="s">
        <v>31</v>
      </c>
      <c r="D130" s="55" t="s">
        <v>34</v>
      </c>
      <c r="E130" s="55" t="s">
        <v>12</v>
      </c>
      <c r="F130" s="56" t="s">
        <v>19</v>
      </c>
      <c r="G130" s="147" t="str">
        <f>+$G$11</f>
        <v>Current / Original</v>
      </c>
      <c r="H130" s="7" t="str">
        <f>+$H$11</f>
        <v xml:space="preserve">   ENTER FUND SOURCE HERE</v>
      </c>
      <c r="I130" s="146" t="str">
        <f>+$I$11</f>
        <v>Current / Original</v>
      </c>
      <c r="J130" s="7" t="str">
        <f>+$J$11</f>
        <v xml:space="preserve">   ENTER FUND SOURCE HERE</v>
      </c>
      <c r="K130" s="183" t="str">
        <f>+$K$11</f>
        <v>Current / Original</v>
      </c>
      <c r="L130" s="7" t="str">
        <f>+$L$11</f>
        <v xml:space="preserve">   ENTER FUND SOURCE HERE</v>
      </c>
      <c r="M130" s="71"/>
    </row>
    <row r="131" spans="1:13" s="435" customFormat="1" ht="22.5" x14ac:dyDescent="0.2">
      <c r="A131" s="444"/>
      <c r="B131" s="423"/>
      <c r="C131" s="434" t="s">
        <v>32</v>
      </c>
      <c r="D131" s="434" t="s">
        <v>35</v>
      </c>
      <c r="E131" s="434" t="s">
        <v>13</v>
      </c>
      <c r="F131" s="431" t="s">
        <v>36</v>
      </c>
      <c r="G131" s="223" t="str">
        <f>+$G$12</f>
        <v xml:space="preserve">   ENTER FUND SOURCE HERE</v>
      </c>
      <c r="H131" s="432" t="str">
        <f>+$H$12</f>
        <v>Change</v>
      </c>
      <c r="I131" s="225" t="str">
        <f>+$I$12</f>
        <v xml:space="preserve">   ENTER FUND SOURCE HERE</v>
      </c>
      <c r="J131" s="432" t="str">
        <f>+$J$12</f>
        <v>Change</v>
      </c>
      <c r="K131" s="227" t="str">
        <f>+$K$12</f>
        <v xml:space="preserve">   ENTER FUND SOURCE HERE</v>
      </c>
      <c r="L131" s="432" t="str">
        <f>+$L$12</f>
        <v>Change</v>
      </c>
      <c r="M131" s="433" t="s">
        <v>56</v>
      </c>
    </row>
    <row r="132" spans="1:13" x14ac:dyDescent="0.2">
      <c r="A132" s="134" t="s">
        <v>92</v>
      </c>
      <c r="B132" s="117"/>
      <c r="C132" s="52"/>
      <c r="D132" s="52"/>
      <c r="E132" s="52"/>
      <c r="F132" s="53"/>
      <c r="G132" s="127"/>
      <c r="H132" s="118"/>
      <c r="I132" s="127"/>
      <c r="J132" s="118"/>
      <c r="K132" s="127"/>
      <c r="L132" s="119"/>
      <c r="M132" s="73"/>
    </row>
    <row r="133" spans="1:13" x14ac:dyDescent="0.2">
      <c r="A133" s="72">
        <v>1</v>
      </c>
      <c r="B133" s="12"/>
      <c r="C133" s="132"/>
      <c r="D133" s="132"/>
      <c r="E133" s="132"/>
      <c r="F133" s="133"/>
      <c r="G133" s="122">
        <f>ROUND(($C133*$D133*$E133*$F133)*$G$132,0)</f>
        <v>0</v>
      </c>
      <c r="H133" s="125"/>
      <c r="I133" s="122">
        <f>ROUND(($C133*$D133*$E133*$F133)*$I$132,0)</f>
        <v>0</v>
      </c>
      <c r="J133" s="125"/>
      <c r="K133" s="122">
        <f>ROUND(($C133*$D133*$E133*$F133)*$K$132,0)</f>
        <v>0</v>
      </c>
      <c r="L133" s="125"/>
      <c r="M133" s="121">
        <f>SUM(G133:L133)</f>
        <v>0</v>
      </c>
    </row>
    <row r="134" spans="1:13" x14ac:dyDescent="0.2">
      <c r="A134" s="74">
        <v>2</v>
      </c>
      <c r="B134" s="14"/>
      <c r="C134" s="130"/>
      <c r="D134" s="130"/>
      <c r="E134" s="130"/>
      <c r="F134" s="129"/>
      <c r="G134" s="219">
        <f>ROUND(($C134*$D134*$E134*$F134)*$G$132,0)</f>
        <v>0</v>
      </c>
      <c r="H134" s="69"/>
      <c r="I134" s="219">
        <f>ROUND(($C134*$D134*$E134*$F134)*$I$132,0)</f>
        <v>0</v>
      </c>
      <c r="J134" s="69"/>
      <c r="K134" s="219">
        <f>ROUND(($C134*$D134*$E134*$F134)*$K$132,0)</f>
        <v>0</v>
      </c>
      <c r="L134" s="69"/>
      <c r="M134" s="121">
        <f>SUM(G134:L134)</f>
        <v>0</v>
      </c>
    </row>
    <row r="135" spans="1:13" x14ac:dyDescent="0.2">
      <c r="A135" s="106" t="s">
        <v>83</v>
      </c>
      <c r="B135" s="14"/>
      <c r="C135" s="49"/>
      <c r="D135" s="49"/>
      <c r="E135" s="49"/>
      <c r="F135" s="49"/>
      <c r="G135" s="50">
        <f t="shared" ref="G135:M135" si="39">SUM(G133:G134)</f>
        <v>0</v>
      </c>
      <c r="H135" s="50">
        <f t="shared" si="39"/>
        <v>0</v>
      </c>
      <c r="I135" s="50">
        <f t="shared" si="39"/>
        <v>0</v>
      </c>
      <c r="J135" s="50">
        <f t="shared" si="39"/>
        <v>0</v>
      </c>
      <c r="K135" s="50">
        <f t="shared" si="39"/>
        <v>0</v>
      </c>
      <c r="L135" s="50">
        <f t="shared" si="39"/>
        <v>0</v>
      </c>
      <c r="M135" s="153">
        <f t="shared" si="39"/>
        <v>0</v>
      </c>
    </row>
    <row r="136" spans="1:13" x14ac:dyDescent="0.2">
      <c r="A136" s="78"/>
      <c r="B136" s="13"/>
      <c r="C136" s="58"/>
      <c r="D136" s="58"/>
      <c r="E136" s="58"/>
      <c r="F136" s="58"/>
      <c r="G136" s="66"/>
      <c r="H136" s="66"/>
      <c r="I136" s="66"/>
      <c r="J136" s="66"/>
      <c r="K136" s="66"/>
      <c r="L136" s="66"/>
      <c r="M136" s="99"/>
    </row>
    <row r="137" spans="1:13" x14ac:dyDescent="0.2">
      <c r="A137" s="70" t="s">
        <v>221</v>
      </c>
      <c r="B137" s="9"/>
      <c r="C137" s="55" t="s">
        <v>31</v>
      </c>
      <c r="D137" s="55" t="s">
        <v>21</v>
      </c>
      <c r="E137" s="55"/>
      <c r="F137" s="56"/>
      <c r="G137" s="181" t="str">
        <f>+$G$11</f>
        <v>Current / Original</v>
      </c>
      <c r="H137" s="7" t="str">
        <f>+$H$11</f>
        <v xml:space="preserve">   ENTER FUND SOURCE HERE</v>
      </c>
      <c r="I137" s="179" t="str">
        <f>+$I$11</f>
        <v>Current / Original</v>
      </c>
      <c r="J137" s="7" t="str">
        <f>+$J$11</f>
        <v xml:space="preserve">   ENTER FUND SOURCE HERE</v>
      </c>
      <c r="K137" s="183" t="str">
        <f>+$K$11</f>
        <v>Current / Original</v>
      </c>
      <c r="L137" s="7" t="str">
        <f>+$L$11</f>
        <v xml:space="preserve">   ENTER FUND SOURCE HERE</v>
      </c>
      <c r="M137" s="71"/>
    </row>
    <row r="138" spans="1:13" s="435" customFormat="1" ht="22.5" x14ac:dyDescent="0.2">
      <c r="A138" s="444"/>
      <c r="B138" s="424"/>
      <c r="C138" s="434" t="s">
        <v>32</v>
      </c>
      <c r="D138" s="426"/>
      <c r="E138" s="426"/>
      <c r="F138" s="426"/>
      <c r="G138" s="223" t="str">
        <f>+$G$12</f>
        <v xml:space="preserve">   ENTER FUND SOURCE HERE</v>
      </c>
      <c r="H138" s="432" t="str">
        <f>+$H$12</f>
        <v>Change</v>
      </c>
      <c r="I138" s="225" t="str">
        <f>+$I$12</f>
        <v xml:space="preserve">   ENTER FUND SOURCE HERE</v>
      </c>
      <c r="J138" s="432" t="str">
        <f>+$J$12</f>
        <v>Change</v>
      </c>
      <c r="K138" s="227" t="str">
        <f>+$K$12</f>
        <v xml:space="preserve">   ENTER FUND SOURCE HERE</v>
      </c>
      <c r="L138" s="432" t="str">
        <f>+$L$12</f>
        <v>Change</v>
      </c>
      <c r="M138" s="433" t="s">
        <v>56</v>
      </c>
    </row>
    <row r="139" spans="1:13" x14ac:dyDescent="0.2">
      <c r="A139" s="134" t="s">
        <v>92</v>
      </c>
      <c r="B139" s="117"/>
      <c r="C139" s="52"/>
      <c r="D139" s="52"/>
      <c r="E139" s="52"/>
      <c r="F139" s="53"/>
      <c r="G139" s="127"/>
      <c r="H139" s="118"/>
      <c r="I139" s="127"/>
      <c r="J139" s="118"/>
      <c r="K139" s="127"/>
      <c r="L139" s="119"/>
      <c r="M139" s="73"/>
    </row>
    <row r="140" spans="1:13" ht="14.25" customHeight="1" x14ac:dyDescent="0.2">
      <c r="A140" s="74">
        <v>1</v>
      </c>
      <c r="B140" s="14" t="s">
        <v>65</v>
      </c>
      <c r="C140" s="130"/>
      <c r="D140" s="129"/>
      <c r="E140" s="49"/>
      <c r="F140" s="49"/>
      <c r="G140" s="50">
        <f>ROUND(($C140*$D140)*G139,0)</f>
        <v>0</v>
      </c>
      <c r="H140" s="50"/>
      <c r="I140" s="50">
        <f>ROUND(($C140*$D140)*I139,0)</f>
        <v>0</v>
      </c>
      <c r="J140" s="50"/>
      <c r="K140" s="50">
        <f>ROUND(($C140*$D140)*K139,0)</f>
        <v>0</v>
      </c>
      <c r="L140" s="69"/>
      <c r="M140" s="75">
        <f>SUM(G140:L140)</f>
        <v>0</v>
      </c>
    </row>
    <row r="141" spans="1:13" s="395" customFormat="1" ht="14.25" customHeight="1" x14ac:dyDescent="0.2">
      <c r="A141" s="74">
        <v>2</v>
      </c>
      <c r="B141" s="14"/>
      <c r="C141" s="130"/>
      <c r="D141" s="129"/>
      <c r="E141" s="49"/>
      <c r="F141" s="49"/>
      <c r="G141" s="50">
        <f>ROUND(($C141*$D141)*G139,0)</f>
        <v>0</v>
      </c>
      <c r="H141" s="50"/>
      <c r="I141" s="50">
        <f>ROUND(($C141*$D141)*I139,0)</f>
        <v>0</v>
      </c>
      <c r="J141" s="50"/>
      <c r="K141" s="50">
        <f>ROUND(($C141*$D141)*K139,0)</f>
        <v>0</v>
      </c>
      <c r="L141" s="69"/>
      <c r="M141" s="75">
        <f>SUM(G141:L141)</f>
        <v>0</v>
      </c>
    </row>
    <row r="142" spans="1:13" x14ac:dyDescent="0.2">
      <c r="A142" s="106" t="s">
        <v>83</v>
      </c>
      <c r="B142" s="14"/>
      <c r="C142" s="50"/>
      <c r="D142" s="49"/>
      <c r="E142" s="49"/>
      <c r="F142" s="49"/>
      <c r="G142" s="50">
        <f>SUM(G140:G141)</f>
        <v>0</v>
      </c>
      <c r="H142" s="50">
        <f t="shared" ref="H142:L142" si="40">SUM(H140:H141)</f>
        <v>0</v>
      </c>
      <c r="I142" s="50">
        <f t="shared" si="40"/>
        <v>0</v>
      </c>
      <c r="J142" s="50">
        <f t="shared" si="40"/>
        <v>0</v>
      </c>
      <c r="K142" s="50">
        <f t="shared" si="40"/>
        <v>0</v>
      </c>
      <c r="L142" s="50">
        <f t="shared" si="40"/>
        <v>0</v>
      </c>
      <c r="M142" s="153">
        <f>SUM(M140:M141)</f>
        <v>0</v>
      </c>
    </row>
    <row r="143" spans="1:13" x14ac:dyDescent="0.2">
      <c r="A143" s="78"/>
      <c r="B143" s="13"/>
      <c r="C143" s="58"/>
      <c r="D143" s="58"/>
      <c r="E143" s="58"/>
      <c r="F143" s="58"/>
      <c r="G143" s="66"/>
      <c r="H143" s="66"/>
      <c r="I143" s="66"/>
      <c r="J143" s="66"/>
      <c r="K143" s="66"/>
      <c r="L143" s="66"/>
      <c r="M143" s="100"/>
    </row>
    <row r="144" spans="1:13" x14ac:dyDescent="0.2">
      <c r="A144" s="70" t="s">
        <v>155</v>
      </c>
      <c r="B144" s="10"/>
      <c r="C144" s="55" t="s">
        <v>21</v>
      </c>
      <c r="D144" s="55" t="s">
        <v>28</v>
      </c>
      <c r="E144" s="56"/>
      <c r="F144" s="56"/>
      <c r="G144" s="181" t="str">
        <f>+$G$11</f>
        <v>Current / Original</v>
      </c>
      <c r="H144" s="7" t="str">
        <f>+$H$11</f>
        <v xml:space="preserve">   ENTER FUND SOURCE HERE</v>
      </c>
      <c r="I144" s="179" t="str">
        <f>+$I$11</f>
        <v>Current / Original</v>
      </c>
      <c r="J144" s="7" t="str">
        <f>+$J$11</f>
        <v xml:space="preserve">   ENTER FUND SOURCE HERE</v>
      </c>
      <c r="K144" s="183" t="str">
        <f>+$K$11</f>
        <v>Current / Original</v>
      </c>
      <c r="L144" s="39" t="str">
        <f>+$L$11</f>
        <v xml:space="preserve">   ENTER FUND SOURCE HERE</v>
      </c>
      <c r="M144" s="71"/>
    </row>
    <row r="145" spans="1:18" s="435" customFormat="1" ht="22.5" x14ac:dyDescent="0.2">
      <c r="A145" s="443"/>
      <c r="B145" s="423"/>
      <c r="C145" s="434" t="s">
        <v>22</v>
      </c>
      <c r="D145" s="434" t="s">
        <v>23</v>
      </c>
      <c r="E145" s="431"/>
      <c r="F145" s="431"/>
      <c r="G145" s="223" t="str">
        <f>+$G$12</f>
        <v xml:space="preserve">   ENTER FUND SOURCE HERE</v>
      </c>
      <c r="H145" s="432" t="str">
        <f>+$H$12</f>
        <v>Change</v>
      </c>
      <c r="I145" s="225" t="str">
        <f>+$I$12</f>
        <v xml:space="preserve">   ENTER FUND SOURCE HERE</v>
      </c>
      <c r="J145" s="432" t="str">
        <f>+$J$12</f>
        <v>Change</v>
      </c>
      <c r="K145" s="227" t="str">
        <f>+$K$12</f>
        <v xml:space="preserve">   ENTER FUND SOURCE HERE</v>
      </c>
      <c r="L145" s="432" t="str">
        <f>+$L$12</f>
        <v>Change</v>
      </c>
      <c r="M145" s="433" t="s">
        <v>56</v>
      </c>
    </row>
    <row r="146" spans="1:18" x14ac:dyDescent="0.2">
      <c r="A146" s="134" t="s">
        <v>92</v>
      </c>
      <c r="B146" s="117"/>
      <c r="C146" s="52"/>
      <c r="D146" s="52"/>
      <c r="E146" s="52"/>
      <c r="F146" s="53"/>
      <c r="G146" s="127"/>
      <c r="H146" s="118"/>
      <c r="I146" s="127"/>
      <c r="J146" s="118"/>
      <c r="K146" s="127"/>
      <c r="L146" s="119"/>
      <c r="M146" s="73"/>
    </row>
    <row r="147" spans="1:18" x14ac:dyDescent="0.2">
      <c r="A147" s="74">
        <v>1</v>
      </c>
      <c r="B147" s="151" t="s">
        <v>54</v>
      </c>
      <c r="C147" s="129"/>
      <c r="D147" s="130"/>
      <c r="E147" s="49"/>
      <c r="F147" s="49"/>
      <c r="G147" s="50">
        <f>ROUND(($C147*$D147)*$G$146,0)</f>
        <v>0</v>
      </c>
      <c r="H147" s="50"/>
      <c r="I147" s="50">
        <f>ROUND(($C147*$D147)*I$146,0)</f>
        <v>0</v>
      </c>
      <c r="J147" s="50"/>
      <c r="K147" s="50">
        <f>ROUND(($C147*$D147)*$K$146,0)</f>
        <v>0</v>
      </c>
      <c r="L147" s="50"/>
      <c r="M147" s="152">
        <f>SUM(G147:L147)</f>
        <v>0</v>
      </c>
    </row>
    <row r="148" spans="1:18" x14ac:dyDescent="0.2">
      <c r="A148" s="74">
        <v>2</v>
      </c>
      <c r="B148" s="151" t="s">
        <v>76</v>
      </c>
      <c r="C148" s="129"/>
      <c r="D148" s="130"/>
      <c r="E148" s="49"/>
      <c r="F148" s="49"/>
      <c r="G148" s="176">
        <f>ROUND(($C148*$D148)*$G$146,0)</f>
        <v>0</v>
      </c>
      <c r="H148" s="50"/>
      <c r="I148" s="176">
        <f>ROUND(($C148*$D148)*I$146,0)</f>
        <v>0</v>
      </c>
      <c r="J148" s="50"/>
      <c r="K148" s="176">
        <f>ROUND(($C148*$D148)*$K$146,0)</f>
        <v>0</v>
      </c>
      <c r="L148" s="50"/>
      <c r="M148" s="152">
        <f>SUM(G148:L148)</f>
        <v>0</v>
      </c>
    </row>
    <row r="149" spans="1:18" x14ac:dyDescent="0.2">
      <c r="A149" s="74">
        <v>3</v>
      </c>
      <c r="B149" s="14"/>
      <c r="C149" s="129"/>
      <c r="D149" s="130"/>
      <c r="E149" s="49"/>
      <c r="F149" s="49"/>
      <c r="G149" s="176">
        <f>ROUND(($C149*$D149)*$G$146,0)</f>
        <v>0</v>
      </c>
      <c r="H149" s="50"/>
      <c r="I149" s="176">
        <f>ROUND(($C149*$D149)*I$146,0)</f>
        <v>0</v>
      </c>
      <c r="J149" s="50"/>
      <c r="K149" s="176">
        <f>ROUND(($C149*$D149)*$K$146,0)</f>
        <v>0</v>
      </c>
      <c r="L149" s="50"/>
      <c r="M149" s="174">
        <f>SUM(G149:L149)</f>
        <v>0</v>
      </c>
    </row>
    <row r="150" spans="1:18" x14ac:dyDescent="0.2">
      <c r="A150" s="74">
        <v>4</v>
      </c>
      <c r="B150" s="14"/>
      <c r="C150" s="129"/>
      <c r="D150" s="130"/>
      <c r="E150" s="49"/>
      <c r="F150" s="49"/>
      <c r="G150" s="176">
        <f>ROUND(($C150*$D150)*$G$146,0)</f>
        <v>0</v>
      </c>
      <c r="H150" s="50"/>
      <c r="I150" s="176">
        <f>ROUND(($C150*$D150)*I$146,0)</f>
        <v>0</v>
      </c>
      <c r="J150" s="50"/>
      <c r="K150" s="176">
        <f>ROUND(($C150*$D150)*$K$146,0)</f>
        <v>0</v>
      </c>
      <c r="L150" s="50"/>
      <c r="M150" s="75">
        <f>SUM(G150:L150)</f>
        <v>0</v>
      </c>
    </row>
    <row r="151" spans="1:18" x14ac:dyDescent="0.2">
      <c r="A151" s="106" t="s">
        <v>83</v>
      </c>
      <c r="B151" s="14"/>
      <c r="C151" s="49">
        <f>SUM(C147:C150)</f>
        <v>0</v>
      </c>
      <c r="D151" s="49"/>
      <c r="E151" s="49"/>
      <c r="F151" s="49"/>
      <c r="G151" s="50">
        <f t="shared" ref="G151:M151" si="41">SUM(G147:G150)</f>
        <v>0</v>
      </c>
      <c r="H151" s="50">
        <f t="shared" si="41"/>
        <v>0</v>
      </c>
      <c r="I151" s="50">
        <f t="shared" si="41"/>
        <v>0</v>
      </c>
      <c r="J151" s="50">
        <f t="shared" si="41"/>
        <v>0</v>
      </c>
      <c r="K151" s="50">
        <f t="shared" si="41"/>
        <v>0</v>
      </c>
      <c r="L151" s="50">
        <f t="shared" si="41"/>
        <v>0</v>
      </c>
      <c r="M151" s="123">
        <f t="shared" si="41"/>
        <v>0</v>
      </c>
    </row>
    <row r="152" spans="1:18" x14ac:dyDescent="0.2">
      <c r="A152" s="78"/>
      <c r="B152" s="13"/>
      <c r="C152" s="58"/>
      <c r="D152" s="58"/>
      <c r="E152" s="58"/>
      <c r="F152" s="58"/>
      <c r="G152" s="13"/>
      <c r="H152" s="13"/>
      <c r="I152" s="13"/>
      <c r="J152" s="13"/>
      <c r="K152" s="13"/>
      <c r="L152" s="13"/>
      <c r="M152" s="79"/>
    </row>
    <row r="153" spans="1:18" x14ac:dyDescent="0.2">
      <c r="A153" s="70" t="s">
        <v>156</v>
      </c>
      <c r="B153" s="10"/>
      <c r="C153" s="55" t="s">
        <v>31</v>
      </c>
      <c r="D153" s="55" t="s">
        <v>34</v>
      </c>
      <c r="E153" s="55" t="s">
        <v>12</v>
      </c>
      <c r="F153" s="56" t="s">
        <v>19</v>
      </c>
      <c r="G153" s="181" t="str">
        <f>+$G$11</f>
        <v>Current / Original</v>
      </c>
      <c r="H153" s="7" t="str">
        <f>+$H$11</f>
        <v xml:space="preserve">   ENTER FUND SOURCE HERE</v>
      </c>
      <c r="I153" s="179" t="str">
        <f>+$I$11</f>
        <v>Current / Original</v>
      </c>
      <c r="J153" s="7" t="str">
        <f>+$J$11</f>
        <v xml:space="preserve">   ENTER FUND SOURCE HERE</v>
      </c>
      <c r="K153" s="183" t="str">
        <f>+$K$11</f>
        <v>Current / Original</v>
      </c>
      <c r="L153" s="7" t="str">
        <f>+$L$11</f>
        <v xml:space="preserve">   ENTER FUND SOURCE HERE</v>
      </c>
      <c r="M153" s="71"/>
    </row>
    <row r="154" spans="1:18" s="435" customFormat="1" ht="22.5" x14ac:dyDescent="0.2">
      <c r="A154" s="443"/>
      <c r="B154" s="423"/>
      <c r="C154" s="434" t="s">
        <v>32</v>
      </c>
      <c r="D154" s="434" t="s">
        <v>35</v>
      </c>
      <c r="E154" s="434" t="s">
        <v>13</v>
      </c>
      <c r="F154" s="431" t="s">
        <v>36</v>
      </c>
      <c r="G154" s="223" t="str">
        <f>+$G$12</f>
        <v xml:space="preserve">   ENTER FUND SOURCE HERE</v>
      </c>
      <c r="H154" s="432" t="str">
        <f>+$H$12</f>
        <v>Change</v>
      </c>
      <c r="I154" s="225" t="str">
        <f>+$I$12</f>
        <v xml:space="preserve">   ENTER FUND SOURCE HERE</v>
      </c>
      <c r="J154" s="432" t="str">
        <f>+$J$12</f>
        <v>Change</v>
      </c>
      <c r="K154" s="227" t="str">
        <f>+$K$12</f>
        <v xml:space="preserve">   ENTER FUND SOURCE HERE</v>
      </c>
      <c r="L154" s="432" t="str">
        <f>+$L$12</f>
        <v>Change</v>
      </c>
      <c r="M154" s="433" t="s">
        <v>56</v>
      </c>
    </row>
    <row r="155" spans="1:18" x14ac:dyDescent="0.2">
      <c r="A155" s="134" t="s">
        <v>92</v>
      </c>
      <c r="B155" s="117"/>
      <c r="C155" s="52"/>
      <c r="D155" s="52"/>
      <c r="E155" s="52"/>
      <c r="F155" s="53"/>
      <c r="G155" s="127"/>
      <c r="H155" s="118"/>
      <c r="I155" s="127"/>
      <c r="J155" s="118"/>
      <c r="K155" s="127"/>
      <c r="L155" s="119"/>
      <c r="M155" s="73"/>
    </row>
    <row r="156" spans="1:18" ht="15.75" x14ac:dyDescent="0.25">
      <c r="A156" s="74">
        <v>1</v>
      </c>
      <c r="B156" s="14"/>
      <c r="C156" s="130"/>
      <c r="D156" s="130"/>
      <c r="E156" s="130"/>
      <c r="F156" s="129"/>
      <c r="G156" s="50">
        <f>ROUND(($C156*$D156*$E156*$F156)*$G$155,0)</f>
        <v>0</v>
      </c>
      <c r="H156" s="50"/>
      <c r="I156" s="50">
        <f>ROUND(($C156*$D156*$E156*$F156)*$I$155,0)</f>
        <v>0</v>
      </c>
      <c r="J156" s="50"/>
      <c r="K156" s="50">
        <f>ROUND(($C156*$D156*$E156*$F156)*$K$155,0)</f>
        <v>0</v>
      </c>
      <c r="L156" s="50"/>
      <c r="M156" s="75">
        <f>SUM(G156:L156)</f>
        <v>0</v>
      </c>
      <c r="R156" s="20" t="s">
        <v>55</v>
      </c>
    </row>
    <row r="157" spans="1:18" x14ac:dyDescent="0.2">
      <c r="A157" s="74">
        <v>2</v>
      </c>
      <c r="B157" s="14"/>
      <c r="C157" s="130"/>
      <c r="D157" s="130"/>
      <c r="E157" s="130"/>
      <c r="F157" s="129"/>
      <c r="G157" s="176">
        <f>ROUND(($C157*$D157*$E157*$F157)*$G$155,0)</f>
        <v>0</v>
      </c>
      <c r="H157" s="50"/>
      <c r="I157" s="176">
        <f>ROUND(($C157*$D157*$E157*$F157)*$I$155,0)</f>
        <v>0</v>
      </c>
      <c r="J157" s="50"/>
      <c r="K157" s="176">
        <f>ROUND(($C157*$D157*$E157*$F157)*$K$155,0)</f>
        <v>0</v>
      </c>
      <c r="L157" s="50"/>
      <c r="M157" s="75">
        <f>SUM(G157:L157)</f>
        <v>0</v>
      </c>
      <c r="R157" s="19" t="s">
        <v>55</v>
      </c>
    </row>
    <row r="158" spans="1:18" x14ac:dyDescent="0.2">
      <c r="A158" s="74">
        <v>3</v>
      </c>
      <c r="B158" s="14"/>
      <c r="C158" s="130"/>
      <c r="D158" s="130"/>
      <c r="E158" s="130"/>
      <c r="F158" s="129"/>
      <c r="G158" s="176">
        <f>ROUND(($C158*$D158*$E158*$F158)*$G$155,0)</f>
        <v>0</v>
      </c>
      <c r="H158" s="50"/>
      <c r="I158" s="176">
        <f>ROUND(($C158*$D158*$E158*$F158)*$I$155,0)</f>
        <v>0</v>
      </c>
      <c r="J158" s="50"/>
      <c r="K158" s="176">
        <f>ROUND(($C158*$D158*$E158*$F158)*$K$155,0)</f>
        <v>0</v>
      </c>
      <c r="L158" s="50"/>
      <c r="M158" s="75">
        <f>SUM(G158:L158)</f>
        <v>0</v>
      </c>
      <c r="N158" s="29"/>
      <c r="O158" s="30"/>
      <c r="P158" s="29"/>
      <c r="Q158" s="29"/>
      <c r="R158" s="30"/>
    </row>
    <row r="159" spans="1:18" x14ac:dyDescent="0.2">
      <c r="A159" s="106" t="s">
        <v>83</v>
      </c>
      <c r="B159" s="14"/>
      <c r="C159" s="50"/>
      <c r="D159" s="50"/>
      <c r="E159" s="50"/>
      <c r="F159" s="49"/>
      <c r="G159" s="50">
        <f t="shared" ref="G159:M159" si="42">SUM(G156:G158)</f>
        <v>0</v>
      </c>
      <c r="H159" s="50">
        <f t="shared" si="42"/>
        <v>0</v>
      </c>
      <c r="I159" s="50">
        <f t="shared" si="42"/>
        <v>0</v>
      </c>
      <c r="J159" s="50">
        <f t="shared" si="42"/>
        <v>0</v>
      </c>
      <c r="K159" s="50">
        <f t="shared" si="42"/>
        <v>0</v>
      </c>
      <c r="L159" s="50">
        <f t="shared" si="42"/>
        <v>0</v>
      </c>
      <c r="M159" s="120">
        <f t="shared" si="42"/>
        <v>0</v>
      </c>
      <c r="N159" s="31"/>
      <c r="O159" s="32"/>
      <c r="P159" s="24"/>
      <c r="Q159" s="24"/>
      <c r="R159" s="24"/>
    </row>
    <row r="160" spans="1:18" x14ac:dyDescent="0.2">
      <c r="A160" s="78"/>
      <c r="B160" s="13"/>
      <c r="C160" s="58"/>
      <c r="D160" s="58"/>
      <c r="E160" s="58"/>
      <c r="F160" s="58"/>
      <c r="G160" s="13"/>
      <c r="H160" s="13"/>
      <c r="I160" s="13"/>
      <c r="J160" s="13"/>
      <c r="K160" s="13"/>
      <c r="L160" s="13"/>
      <c r="M160" s="79"/>
      <c r="N160" s="31"/>
      <c r="O160" s="32"/>
      <c r="P160" s="24"/>
      <c r="Q160" s="24"/>
      <c r="R160" s="24"/>
    </row>
    <row r="161" spans="1:18" x14ac:dyDescent="0.2">
      <c r="A161" s="70" t="s">
        <v>157</v>
      </c>
      <c r="B161" s="10"/>
      <c r="C161" s="55" t="s">
        <v>86</v>
      </c>
      <c r="D161" s="55"/>
      <c r="E161" s="55" t="s">
        <v>58</v>
      </c>
      <c r="F161" s="55" t="s">
        <v>87</v>
      </c>
      <c r="G161" s="181" t="str">
        <f>+$G$11</f>
        <v>Current / Original</v>
      </c>
      <c r="H161" s="7" t="str">
        <f>+$H$11</f>
        <v xml:space="preserve">   ENTER FUND SOURCE HERE</v>
      </c>
      <c r="I161" s="179" t="str">
        <f>+$I$11</f>
        <v>Current / Original</v>
      </c>
      <c r="J161" s="7" t="str">
        <f>+$J$11</f>
        <v xml:space="preserve">   ENTER FUND SOURCE HERE</v>
      </c>
      <c r="K161" s="183" t="str">
        <f>+$K$11</f>
        <v>Current / Original</v>
      </c>
      <c r="L161" s="7" t="str">
        <f>+$L$11</f>
        <v xml:space="preserve">   ENTER FUND SOURCE HERE</v>
      </c>
      <c r="M161" s="71"/>
    </row>
    <row r="162" spans="1:18" s="435" customFormat="1" ht="22.5" x14ac:dyDescent="0.2">
      <c r="A162" s="443"/>
      <c r="B162" s="423"/>
      <c r="C162" s="434" t="s">
        <v>57</v>
      </c>
      <c r="D162" s="434"/>
      <c r="E162" s="434" t="s">
        <v>9</v>
      </c>
      <c r="F162" s="434" t="s">
        <v>16</v>
      </c>
      <c r="G162" s="223" t="str">
        <f>+$G$12</f>
        <v xml:space="preserve">   ENTER FUND SOURCE HERE</v>
      </c>
      <c r="H162" s="432" t="str">
        <f>+$H$12</f>
        <v>Change</v>
      </c>
      <c r="I162" s="225" t="str">
        <f>+$I$12</f>
        <v xml:space="preserve">   ENTER FUND SOURCE HERE</v>
      </c>
      <c r="J162" s="432" t="str">
        <f>+$J$12</f>
        <v>Change</v>
      </c>
      <c r="K162" s="227" t="str">
        <f>+$K$12</f>
        <v xml:space="preserve">   ENTER FUND SOURCE HERE</v>
      </c>
      <c r="L162" s="432" t="str">
        <f>+$L$12</f>
        <v>Change</v>
      </c>
      <c r="M162" s="433" t="s">
        <v>56</v>
      </c>
    </row>
    <row r="163" spans="1:18" x14ac:dyDescent="0.2">
      <c r="A163" s="134" t="s">
        <v>92</v>
      </c>
      <c r="B163" s="117"/>
      <c r="C163" s="52"/>
      <c r="D163" s="52"/>
      <c r="E163" s="52"/>
      <c r="F163" s="53"/>
      <c r="G163" s="127"/>
      <c r="H163" s="118"/>
      <c r="I163" s="127"/>
      <c r="J163" s="118"/>
      <c r="K163" s="127"/>
      <c r="L163" s="119"/>
      <c r="M163" s="73"/>
    </row>
    <row r="164" spans="1:18" x14ac:dyDescent="0.2">
      <c r="A164" s="74">
        <v>1</v>
      </c>
      <c r="B164" s="14" t="s">
        <v>58</v>
      </c>
      <c r="C164" s="130"/>
      <c r="D164" s="52"/>
      <c r="E164" s="131">
        <v>7.6499999999999999E-2</v>
      </c>
      <c r="F164" s="49"/>
      <c r="G164" s="50">
        <f>ROUND(($C164*$E164)*$G$163,0)</f>
        <v>0</v>
      </c>
      <c r="H164" s="50"/>
      <c r="I164" s="50">
        <f>ROUND(($C164*$E164)*I$163,0)</f>
        <v>0</v>
      </c>
      <c r="J164" s="50"/>
      <c r="K164" s="50">
        <f>ROUND(($C164*$E164)*$K$163,0)</f>
        <v>0</v>
      </c>
      <c r="L164" s="50"/>
      <c r="M164" s="75">
        <f>SUM(G164:L164)</f>
        <v>0</v>
      </c>
    </row>
    <row r="165" spans="1:18" x14ac:dyDescent="0.2">
      <c r="A165" s="74">
        <v>2</v>
      </c>
      <c r="B165" s="14" t="s">
        <v>59</v>
      </c>
      <c r="C165" s="50"/>
      <c r="D165" s="49"/>
      <c r="E165" s="49"/>
      <c r="F165" s="130"/>
      <c r="G165" s="176">
        <f>ROUND(($F165)*G$163,0)</f>
        <v>0</v>
      </c>
      <c r="H165" s="50"/>
      <c r="I165" s="176">
        <f>ROUND(($F165)*I$163,0)</f>
        <v>0</v>
      </c>
      <c r="J165" s="50"/>
      <c r="K165" s="176">
        <f>ROUND(($F165)*K$163,0)</f>
        <v>0</v>
      </c>
      <c r="L165" s="50"/>
      <c r="M165" s="75">
        <f>SUM(G165:L165)</f>
        <v>0</v>
      </c>
      <c r="R165" s="27" t="s">
        <v>55</v>
      </c>
    </row>
    <row r="166" spans="1:18" x14ac:dyDescent="0.2">
      <c r="A166" s="74">
        <v>3</v>
      </c>
      <c r="B166" s="24"/>
      <c r="C166" s="50"/>
      <c r="D166" s="49"/>
      <c r="E166" s="49"/>
      <c r="F166" s="175"/>
      <c r="G166" s="176">
        <f>ROUND(($F166)*G$163,0)</f>
        <v>0</v>
      </c>
      <c r="H166" s="50"/>
      <c r="I166" s="176">
        <f>ROUND(($F166)*I$163,0)</f>
        <v>0</v>
      </c>
      <c r="J166" s="50"/>
      <c r="K166" s="176">
        <f>ROUND(($F166)*K$163,0)</f>
        <v>0</v>
      </c>
      <c r="L166" s="50"/>
      <c r="M166" s="75">
        <f>SUM(G166:L166)</f>
        <v>0</v>
      </c>
      <c r="R166" s="27"/>
    </row>
    <row r="167" spans="1:18" x14ac:dyDescent="0.2">
      <c r="A167" s="106" t="s">
        <v>83</v>
      </c>
      <c r="B167" s="14"/>
      <c r="C167" s="49"/>
      <c r="D167" s="49"/>
      <c r="E167" s="49"/>
      <c r="F167" s="49"/>
      <c r="G167" s="50">
        <f t="shared" ref="G167:M167" si="43">SUM(G164:G166)</f>
        <v>0</v>
      </c>
      <c r="H167" s="50">
        <f t="shared" si="43"/>
        <v>0</v>
      </c>
      <c r="I167" s="50">
        <f t="shared" si="43"/>
        <v>0</v>
      </c>
      <c r="J167" s="50">
        <f t="shared" si="43"/>
        <v>0</v>
      </c>
      <c r="K167" s="50">
        <f t="shared" si="43"/>
        <v>0</v>
      </c>
      <c r="L167" s="50">
        <f t="shared" si="43"/>
        <v>0</v>
      </c>
      <c r="M167" s="120">
        <f t="shared" si="43"/>
        <v>0</v>
      </c>
      <c r="R167" s="27"/>
    </row>
    <row r="168" spans="1:18" x14ac:dyDescent="0.2">
      <c r="A168" s="80"/>
      <c r="B168" s="25"/>
      <c r="C168" s="59"/>
      <c r="D168" s="59"/>
      <c r="E168" s="59"/>
      <c r="F168" s="59"/>
      <c r="G168" s="25"/>
      <c r="H168" s="25"/>
      <c r="I168" s="25"/>
      <c r="J168" s="25"/>
      <c r="K168" s="25"/>
      <c r="L168" s="25"/>
      <c r="M168" s="81"/>
      <c r="N168" s="28"/>
      <c r="O168" s="28"/>
      <c r="P168" s="28"/>
      <c r="Q168" s="28"/>
      <c r="R168" s="24"/>
    </row>
    <row r="169" spans="1:18" x14ac:dyDescent="0.2">
      <c r="A169" s="70" t="s">
        <v>158</v>
      </c>
      <c r="B169" s="10"/>
      <c r="C169" s="55" t="s">
        <v>17</v>
      </c>
      <c r="D169" s="60" t="s">
        <v>19</v>
      </c>
      <c r="E169" s="55" t="s">
        <v>12</v>
      </c>
      <c r="F169" s="61"/>
      <c r="G169" s="181" t="str">
        <f>+$G$11</f>
        <v>Current / Original</v>
      </c>
      <c r="H169" s="7" t="str">
        <f>+$H$11</f>
        <v xml:space="preserve">   ENTER FUND SOURCE HERE</v>
      </c>
      <c r="I169" s="179" t="str">
        <f>+$I$11</f>
        <v>Current / Original</v>
      </c>
      <c r="J169" s="7" t="str">
        <f>+$J$11</f>
        <v xml:space="preserve">   ENTER FUND SOURCE HERE</v>
      </c>
      <c r="K169" s="183" t="str">
        <f>+$K$11</f>
        <v>Current / Original</v>
      </c>
      <c r="L169" s="7" t="str">
        <f>+$L$11</f>
        <v xml:space="preserve">   ENTER FUND SOURCE HERE</v>
      </c>
      <c r="M169" s="71"/>
      <c r="N169" s="24"/>
      <c r="O169" s="24"/>
      <c r="P169" s="24"/>
      <c r="Q169" s="24"/>
    </row>
    <row r="170" spans="1:18" s="435" customFormat="1" ht="22.5" x14ac:dyDescent="0.2">
      <c r="A170" s="443"/>
      <c r="B170" s="423"/>
      <c r="C170" s="434" t="s">
        <v>18</v>
      </c>
      <c r="D170" s="434" t="s">
        <v>60</v>
      </c>
      <c r="E170" s="434" t="s">
        <v>13</v>
      </c>
      <c r="F170" s="431"/>
      <c r="G170" s="223" t="str">
        <f>+$G$12</f>
        <v xml:space="preserve">   ENTER FUND SOURCE HERE</v>
      </c>
      <c r="H170" s="432" t="str">
        <f>+$H$12</f>
        <v>Change</v>
      </c>
      <c r="I170" s="225" t="str">
        <f>+$I$12</f>
        <v xml:space="preserve">   ENTER FUND SOURCE HERE</v>
      </c>
      <c r="J170" s="432" t="str">
        <f>+$J$12</f>
        <v>Change</v>
      </c>
      <c r="K170" s="227" t="str">
        <f>+$K$12</f>
        <v xml:space="preserve">   ENTER FUND SOURCE HERE</v>
      </c>
      <c r="L170" s="432" t="str">
        <f>+$L$12</f>
        <v>Change</v>
      </c>
      <c r="M170" s="433" t="s">
        <v>56</v>
      </c>
      <c r="N170" s="436"/>
      <c r="O170" s="436"/>
      <c r="P170" s="436"/>
      <c r="Q170" s="436"/>
    </row>
    <row r="171" spans="1:18" x14ac:dyDescent="0.2">
      <c r="A171" s="134" t="s">
        <v>92</v>
      </c>
      <c r="B171" s="117"/>
      <c r="C171" s="52"/>
      <c r="D171" s="52"/>
      <c r="E171" s="52"/>
      <c r="F171" s="53"/>
      <c r="G171" s="127"/>
      <c r="H171" s="118"/>
      <c r="I171" s="127"/>
      <c r="J171" s="118"/>
      <c r="K171" s="127"/>
      <c r="L171" s="119"/>
      <c r="M171" s="73"/>
    </row>
    <row r="172" spans="1:18" x14ac:dyDescent="0.2">
      <c r="A172" s="74">
        <v>1</v>
      </c>
      <c r="B172" s="364"/>
      <c r="C172" s="130"/>
      <c r="D172" s="129"/>
      <c r="E172" s="130"/>
      <c r="F172" s="49"/>
      <c r="G172" s="50">
        <f>ROUND(($C172*$D172*$E172)*$G$171,0)</f>
        <v>0</v>
      </c>
      <c r="H172" s="50"/>
      <c r="I172" s="50">
        <f>ROUND(($C172*$D172*$E172)*$I$171,0)</f>
        <v>0</v>
      </c>
      <c r="J172" s="50"/>
      <c r="K172" s="50">
        <f>ROUND(($C172*$D172*$E172)*$K$171,0)</f>
        <v>0</v>
      </c>
      <c r="L172" s="50"/>
      <c r="M172" s="75">
        <f>SUM(G172:L172)</f>
        <v>0</v>
      </c>
    </row>
    <row r="173" spans="1:18" x14ac:dyDescent="0.2">
      <c r="A173" s="74">
        <v>2</v>
      </c>
      <c r="B173" s="14"/>
      <c r="C173" s="130"/>
      <c r="D173" s="129"/>
      <c r="E173" s="130"/>
      <c r="F173" s="49"/>
      <c r="G173" s="176">
        <f>ROUND(($C173*$D173*$E173)*$G$171,0)</f>
        <v>0</v>
      </c>
      <c r="H173" s="50"/>
      <c r="I173" s="176">
        <f>ROUND(($C173*$D173*$E173)*$I$171,0)</f>
        <v>0</v>
      </c>
      <c r="J173" s="50"/>
      <c r="K173" s="176">
        <f>ROUND(($C173*$D173*$E173)*$K$171,0)</f>
        <v>0</v>
      </c>
      <c r="L173" s="50"/>
      <c r="M173" s="75">
        <f>SUM(G173:L173)</f>
        <v>0</v>
      </c>
      <c r="R173" s="26"/>
    </row>
    <row r="174" spans="1:18" x14ac:dyDescent="0.2">
      <c r="A174" s="74">
        <v>3</v>
      </c>
      <c r="B174" s="24"/>
      <c r="C174" s="130"/>
      <c r="D174" s="129"/>
      <c r="E174" s="130"/>
      <c r="F174" s="49"/>
      <c r="G174" s="176">
        <f>ROUND(($C174*$D174*$E174)*$G$171,0)</f>
        <v>0</v>
      </c>
      <c r="H174" s="50"/>
      <c r="I174" s="176">
        <f>ROUND(($C174*$D174*$E174)*$I$171,0)</f>
        <v>0</v>
      </c>
      <c r="J174" s="50"/>
      <c r="K174" s="176">
        <f>ROUND(($C174*$D174*$E174)*$K$171,0)</f>
        <v>0</v>
      </c>
      <c r="L174" s="50"/>
      <c r="M174" s="75">
        <f>SUM(G174:L174)</f>
        <v>0</v>
      </c>
      <c r="R174" s="26" t="s">
        <v>55</v>
      </c>
    </row>
    <row r="175" spans="1:18" x14ac:dyDescent="0.2">
      <c r="A175" s="106" t="s">
        <v>83</v>
      </c>
      <c r="B175" s="14"/>
      <c r="C175" s="50">
        <f>SUM(C172:C174)</f>
        <v>0</v>
      </c>
      <c r="D175" s="49"/>
      <c r="E175" s="49"/>
      <c r="F175" s="49"/>
      <c r="G175" s="50">
        <f t="shared" ref="G175:M175" si="44">SUM(G172:G174)</f>
        <v>0</v>
      </c>
      <c r="H175" s="50">
        <f t="shared" si="44"/>
        <v>0</v>
      </c>
      <c r="I175" s="50">
        <f t="shared" si="44"/>
        <v>0</v>
      </c>
      <c r="J175" s="50">
        <f t="shared" si="44"/>
        <v>0</v>
      </c>
      <c r="K175" s="50">
        <f t="shared" si="44"/>
        <v>0</v>
      </c>
      <c r="L175" s="50">
        <f t="shared" si="44"/>
        <v>0</v>
      </c>
      <c r="M175" s="123">
        <f t="shared" si="44"/>
        <v>0</v>
      </c>
      <c r="R175" t="s">
        <v>55</v>
      </c>
    </row>
    <row r="176" spans="1:18" x14ac:dyDescent="0.2">
      <c r="A176" s="43"/>
      <c r="B176" s="24"/>
      <c r="C176" s="82"/>
      <c r="D176" s="82"/>
      <c r="E176" s="82"/>
      <c r="F176" s="82"/>
      <c r="G176" s="24"/>
      <c r="H176" s="24"/>
      <c r="I176" s="24"/>
      <c r="J176" s="24"/>
      <c r="K176" s="24"/>
      <c r="L176" s="24"/>
      <c r="M176" s="44"/>
    </row>
    <row r="177" spans="1:18" x14ac:dyDescent="0.2">
      <c r="A177" s="107"/>
      <c r="B177" s="25"/>
      <c r="C177" s="59"/>
      <c r="D177" s="59"/>
      <c r="E177" s="59"/>
      <c r="F177" s="59"/>
      <c r="G177" s="67"/>
      <c r="H177" s="67"/>
      <c r="I177" s="67"/>
      <c r="J177" s="67"/>
      <c r="K177" s="67"/>
      <c r="L177" s="67"/>
      <c r="M177" s="108"/>
    </row>
    <row r="178" spans="1:18" ht="13.5" thickBot="1" x14ac:dyDescent="0.25">
      <c r="A178" s="109" t="s">
        <v>159</v>
      </c>
      <c r="B178" s="110"/>
      <c r="C178" s="111"/>
      <c r="D178" s="111"/>
      <c r="E178" s="111"/>
      <c r="F178" s="111"/>
      <c r="G178" s="112">
        <f>+G151+G135+G128+G159+G167+G175+G142+G121+G106+G95</f>
        <v>0</v>
      </c>
      <c r="H178" s="242">
        <f t="shared" ref="H178:M178" si="45">+H151+H135+H128+H159+H167+H175+H142+H121+H106+H95</f>
        <v>0</v>
      </c>
      <c r="I178" s="112">
        <f t="shared" si="45"/>
        <v>0</v>
      </c>
      <c r="J178" s="112">
        <f t="shared" si="45"/>
        <v>0</v>
      </c>
      <c r="K178" s="112">
        <f t="shared" si="45"/>
        <v>0</v>
      </c>
      <c r="L178" s="112">
        <f t="shared" si="45"/>
        <v>0</v>
      </c>
      <c r="M178" s="113">
        <f t="shared" si="45"/>
        <v>0</v>
      </c>
      <c r="N178" s="28"/>
      <c r="O178" s="28"/>
      <c r="P178" s="28"/>
      <c r="Q178" s="24" t="s">
        <v>55</v>
      </c>
      <c r="R178" s="28"/>
    </row>
    <row r="179" spans="1:18" x14ac:dyDescent="0.2">
      <c r="A179" s="37"/>
      <c r="B179" s="25"/>
      <c r="C179" s="59"/>
      <c r="D179" s="59"/>
      <c r="E179" s="59"/>
      <c r="F179" s="59"/>
      <c r="G179" s="67"/>
      <c r="H179" s="67"/>
      <c r="I179" s="67"/>
      <c r="J179" s="67"/>
      <c r="K179" s="67"/>
      <c r="L179" s="67"/>
      <c r="M179" s="68"/>
    </row>
    <row r="180" spans="1:18" x14ac:dyDescent="0.2">
      <c r="A180" s="37"/>
      <c r="B180" s="25"/>
      <c r="C180" s="59"/>
      <c r="D180" s="59"/>
      <c r="E180" s="59"/>
      <c r="F180" s="59"/>
      <c r="G180" s="67"/>
      <c r="H180" s="67"/>
      <c r="I180" s="67"/>
      <c r="J180" s="67"/>
      <c r="K180" s="67"/>
      <c r="L180" s="67"/>
      <c r="M180" s="68"/>
    </row>
    <row r="181" spans="1:18" ht="13.5" thickBot="1" x14ac:dyDescent="0.25">
      <c r="A181" s="37"/>
      <c r="B181" s="25"/>
      <c r="C181" s="59"/>
      <c r="D181" s="59"/>
      <c r="E181" s="59"/>
      <c r="F181" s="59"/>
      <c r="G181" s="67"/>
      <c r="H181" s="67"/>
      <c r="I181" s="67"/>
      <c r="J181" s="67"/>
      <c r="K181" s="67"/>
      <c r="L181" s="67"/>
      <c r="M181" s="68"/>
    </row>
    <row r="182" spans="1:18" ht="15" x14ac:dyDescent="0.25">
      <c r="A182" s="137"/>
      <c r="B182" s="138"/>
      <c r="C182" s="139"/>
      <c r="D182" s="139"/>
      <c r="E182" s="139"/>
      <c r="F182" s="140"/>
      <c r="G182" s="182" t="str">
        <f>+$G$11</f>
        <v>Current / Original</v>
      </c>
      <c r="H182" s="141" t="str">
        <f>+$H$11</f>
        <v xml:space="preserve">   ENTER FUND SOURCE HERE</v>
      </c>
      <c r="I182" s="180" t="str">
        <f>+$I$11</f>
        <v>Current / Original</v>
      </c>
      <c r="J182" s="141" t="str">
        <f>+$J$11</f>
        <v xml:space="preserve">   ENTER FUND SOURCE HERE</v>
      </c>
      <c r="K182" s="184" t="str">
        <f>+$K$11</f>
        <v>Current / Original</v>
      </c>
      <c r="L182" s="141" t="str">
        <f>+$L$11</f>
        <v xml:space="preserve">   ENTER FUND SOURCE HERE</v>
      </c>
      <c r="M182" s="142"/>
    </row>
    <row r="183" spans="1:18" s="435" customFormat="1" ht="23.25" thickBot="1" x14ac:dyDescent="0.25">
      <c r="A183" s="446"/>
      <c r="B183" s="421"/>
      <c r="C183" s="425"/>
      <c r="D183" s="425"/>
      <c r="E183" s="425"/>
      <c r="F183" s="422"/>
      <c r="G183" s="445" t="str">
        <f>+$G$12</f>
        <v xml:space="preserve">   ENTER FUND SOURCE HERE</v>
      </c>
      <c r="H183" s="430" t="str">
        <f>+$H$12</f>
        <v>Change</v>
      </c>
      <c r="I183" s="438" t="str">
        <f>+$I$12</f>
        <v xml:space="preserve">   ENTER FUND SOURCE HERE</v>
      </c>
      <c r="J183" s="430" t="str">
        <f>+$J$12</f>
        <v>Change</v>
      </c>
      <c r="K183" s="441" t="str">
        <f>+$K$12</f>
        <v xml:space="preserve">   ENTER FUND SOURCE HERE</v>
      </c>
      <c r="L183" s="430" t="str">
        <f>+$L$12</f>
        <v>Change</v>
      </c>
      <c r="M183" s="442" t="s">
        <v>56</v>
      </c>
    </row>
    <row r="184" spans="1:18" x14ac:dyDescent="0.2">
      <c r="A184" s="37"/>
      <c r="B184" s="25"/>
      <c r="C184" s="59"/>
      <c r="D184" s="59"/>
      <c r="E184" s="59"/>
      <c r="F184" s="59"/>
      <c r="G184" s="67"/>
      <c r="H184" s="67"/>
      <c r="I184" s="67"/>
      <c r="J184" s="67"/>
      <c r="K184" s="67"/>
      <c r="L184" s="67"/>
      <c r="M184" s="68"/>
    </row>
    <row r="185" spans="1:18" x14ac:dyDescent="0.2">
      <c r="A185" s="37"/>
      <c r="B185" s="25"/>
      <c r="C185" s="59"/>
      <c r="D185" s="59"/>
      <c r="E185" s="59"/>
      <c r="F185" s="59"/>
      <c r="G185" s="25"/>
      <c r="H185" s="25"/>
      <c r="I185" s="25"/>
      <c r="J185" s="25"/>
      <c r="K185" s="25"/>
      <c r="L185" s="25"/>
      <c r="M185" s="143"/>
    </row>
    <row r="186" spans="1:18" ht="16.5" customHeight="1" thickBot="1" x14ac:dyDescent="0.25">
      <c r="A186" s="88" t="s">
        <v>125</v>
      </c>
      <c r="B186" s="89"/>
      <c r="C186" s="90"/>
      <c r="D186" s="90"/>
      <c r="E186" s="90"/>
      <c r="F186" s="90"/>
      <c r="G186" s="91"/>
      <c r="H186" s="91">
        <f>+H175+H167+H159+H151+H142+H135+H128+H57+H40+H26+H121+H106+H95</f>
        <v>0</v>
      </c>
      <c r="I186" s="91"/>
      <c r="J186" s="91">
        <f>+J175+J167+J159+J151+J142+J135+J128+J57+J40+J26+J121+J106+J95</f>
        <v>0</v>
      </c>
      <c r="K186" s="91"/>
      <c r="L186" s="91">
        <f>+L175+L167+L159+L151+L142+L135+L128+L57+L40+L26+L121+L106+L95</f>
        <v>0</v>
      </c>
      <c r="M186" s="91">
        <f>SUM(G186:L186)</f>
        <v>0</v>
      </c>
      <c r="N186" s="28"/>
      <c r="O186" s="28"/>
      <c r="P186" s="28"/>
      <c r="Q186" s="24" t="s">
        <v>55</v>
      </c>
      <c r="R186" s="28"/>
    </row>
    <row r="187" spans="1:18" ht="13.5" thickTop="1" x14ac:dyDescent="0.2">
      <c r="M187" s="370"/>
    </row>
    <row r="188" spans="1:18" x14ac:dyDescent="0.2">
      <c r="M188" s="371"/>
    </row>
    <row r="189" spans="1:18" ht="16.5" customHeight="1" thickBot="1" x14ac:dyDescent="0.3">
      <c r="A189" s="92" t="s">
        <v>81</v>
      </c>
      <c r="B189" s="93"/>
      <c r="C189" s="94"/>
      <c r="D189" s="94"/>
      <c r="E189" s="94"/>
      <c r="F189" s="94"/>
      <c r="G189" s="95">
        <f>+G178+G60+H186</f>
        <v>0</v>
      </c>
      <c r="H189" s="95"/>
      <c r="I189" s="95">
        <f>+I178+I60+J186</f>
        <v>0</v>
      </c>
      <c r="J189" s="95"/>
      <c r="K189" s="95">
        <f>+K178+K60+L186</f>
        <v>0</v>
      </c>
      <c r="L189" s="95"/>
      <c r="M189" s="95">
        <f>+M178+M60</f>
        <v>0</v>
      </c>
      <c r="O189" s="101"/>
    </row>
    <row r="190" spans="1:18" ht="16.5" customHeight="1" thickTop="1" x14ac:dyDescent="0.25">
      <c r="A190" s="104"/>
      <c r="B190" s="24"/>
      <c r="C190" s="82"/>
      <c r="D190" s="82"/>
      <c r="E190" s="82"/>
      <c r="F190" s="82"/>
      <c r="G190" s="105"/>
      <c r="H190" s="105"/>
      <c r="I190" s="105"/>
      <c r="J190" s="105"/>
      <c r="K190" s="105"/>
      <c r="L190" s="105"/>
      <c r="M190" s="105"/>
      <c r="O190" s="101"/>
    </row>
    <row r="191" spans="1:18" ht="16.5" customHeight="1" x14ac:dyDescent="0.25">
      <c r="A191" s="104"/>
      <c r="B191" s="24"/>
      <c r="C191" s="82"/>
      <c r="D191" s="82"/>
      <c r="E191" s="82"/>
      <c r="F191" s="82"/>
      <c r="G191" s="105"/>
      <c r="H191" s="105"/>
      <c r="I191" s="105"/>
      <c r="J191" s="105"/>
      <c r="K191" s="105"/>
      <c r="L191" s="105"/>
      <c r="M191" s="105"/>
      <c r="O191" s="101"/>
    </row>
    <row r="192" spans="1:18" ht="16.5" customHeight="1" thickBot="1" x14ac:dyDescent="0.3">
      <c r="A192" s="92" t="s">
        <v>82</v>
      </c>
      <c r="B192" s="93"/>
      <c r="C192" s="94"/>
      <c r="D192" s="94"/>
      <c r="E192" s="94"/>
      <c r="F192" s="94"/>
      <c r="G192" s="365">
        <f>+G48+H48+G142+H142+G117+H117</f>
        <v>0</v>
      </c>
      <c r="H192" s="365"/>
      <c r="I192" s="365">
        <f>+I48+J48+I142+J142+I117+J117</f>
        <v>0</v>
      </c>
      <c r="J192" s="365"/>
      <c r="K192" s="365">
        <f>+K48+L48+K142+L142+K117+L117</f>
        <v>0</v>
      </c>
      <c r="L192" s="365"/>
      <c r="M192" s="366">
        <f>SUM(G192:L192)</f>
        <v>0</v>
      </c>
    </row>
    <row r="193" spans="1:15" ht="16.5" customHeight="1" thickTop="1" x14ac:dyDescent="0.25">
      <c r="A193" s="104"/>
      <c r="B193" s="24"/>
      <c r="C193" s="82"/>
      <c r="D193" s="82"/>
      <c r="E193" s="82"/>
      <c r="F193" s="82"/>
      <c r="G193" s="105"/>
      <c r="H193" s="105"/>
      <c r="I193" s="105"/>
      <c r="J193" s="105"/>
      <c r="K193" s="105"/>
      <c r="L193" s="105"/>
      <c r="M193" s="105"/>
    </row>
    <row r="194" spans="1:15" ht="16.5" customHeight="1" x14ac:dyDescent="0.2"/>
    <row r="195" spans="1:15" ht="16.5" customHeight="1" thickBot="1" x14ac:dyDescent="0.3">
      <c r="A195" s="92" t="s">
        <v>80</v>
      </c>
      <c r="B195" s="93"/>
      <c r="C195" s="94"/>
      <c r="D195" s="94"/>
      <c r="E195" s="94"/>
      <c r="F195" s="94"/>
      <c r="G195" s="365">
        <f>+G189-G192</f>
        <v>0</v>
      </c>
      <c r="H195" s="365"/>
      <c r="I195" s="365">
        <f>+I189-I192</f>
        <v>0</v>
      </c>
      <c r="J195" s="365"/>
      <c r="K195" s="365">
        <f>+K189-K192</f>
        <v>0</v>
      </c>
      <c r="L195" s="365"/>
      <c r="M195" s="366">
        <f>SUM(G195:L195)</f>
        <v>0</v>
      </c>
      <c r="O195" s="101"/>
    </row>
    <row r="196" spans="1:15" ht="16.5" customHeight="1" thickTop="1" x14ac:dyDescent="0.25">
      <c r="A196" s="104"/>
      <c r="B196" s="24"/>
      <c r="C196" s="82"/>
      <c r="D196" s="82"/>
      <c r="E196" s="82"/>
      <c r="F196" s="82"/>
      <c r="G196" s="105"/>
      <c r="H196" s="105"/>
      <c r="I196" s="105"/>
      <c r="J196" s="105"/>
      <c r="K196" s="105"/>
      <c r="L196" s="105"/>
      <c r="M196" s="105"/>
      <c r="O196" s="101"/>
    </row>
    <row r="197" spans="1:15" ht="16.5" customHeight="1" x14ac:dyDescent="0.2"/>
    <row r="198" spans="1:15" s="1" customFormat="1" ht="16.5" customHeight="1" thickBot="1" x14ac:dyDescent="0.3">
      <c r="A198" s="148" t="s">
        <v>84</v>
      </c>
      <c r="B198" s="149"/>
      <c r="C198" s="150"/>
      <c r="D198" s="150"/>
      <c r="E198" s="149"/>
      <c r="F198" s="368" t="e">
        <f>G198/G189</f>
        <v>#DIV/0!</v>
      </c>
      <c r="G198" s="367">
        <f>G148+H148+G147+H147+G142+H142+G135+H135+G128+H128</f>
        <v>0</v>
      </c>
      <c r="H198" s="375" t="e">
        <f>I198/I189</f>
        <v>#DIV/0!</v>
      </c>
      <c r="I198" s="367">
        <f>I148+J148+I147+J147+I142+J142+I135+J135+I128+J128</f>
        <v>0</v>
      </c>
      <c r="J198" s="375" t="e">
        <f>K198/K189</f>
        <v>#DIV/0!</v>
      </c>
      <c r="K198" s="367">
        <f>K148+L148+K147+L147+K142+L142+K135+L135+K128+L128</f>
        <v>0</v>
      </c>
      <c r="L198" s="375" t="e">
        <f>M198/M189</f>
        <v>#DIV/0!</v>
      </c>
      <c r="M198" s="367">
        <f t="shared" ref="M198" si="46">M148+N148+M147+N147+M142+N142+M135+N135+M128+N128</f>
        <v>0</v>
      </c>
    </row>
    <row r="199" spans="1:15" ht="16.5" customHeight="1" thickTop="1" x14ac:dyDescent="0.2">
      <c r="E199" s="82"/>
      <c r="F199" s="376"/>
    </row>
    <row r="200" spans="1:15" s="1" customFormat="1" ht="16.5" customHeight="1" thickBot="1" x14ac:dyDescent="0.3">
      <c r="A200" s="92" t="s">
        <v>85</v>
      </c>
      <c r="B200" s="114"/>
      <c r="C200" s="115"/>
      <c r="D200" s="115"/>
      <c r="E200" s="114"/>
      <c r="F200" s="369" t="e">
        <f>M200/M189</f>
        <v>#DIV/0!</v>
      </c>
      <c r="G200" s="365">
        <f>+G189-G198</f>
        <v>0</v>
      </c>
      <c r="H200" s="365"/>
      <c r="I200" s="365">
        <f>+I189-I198</f>
        <v>0</v>
      </c>
      <c r="J200" s="365"/>
      <c r="K200" s="365">
        <f>+K189-K198</f>
        <v>0</v>
      </c>
      <c r="L200" s="365"/>
      <c r="M200" s="366">
        <f>SUM(G200:L200)</f>
        <v>0</v>
      </c>
      <c r="O200" s="126"/>
    </row>
    <row r="201" spans="1:15" ht="13.5" thickTop="1" x14ac:dyDescent="0.2">
      <c r="G201" s="101"/>
    </row>
    <row r="202" spans="1:15" x14ac:dyDescent="0.2">
      <c r="G202" s="101"/>
    </row>
  </sheetData>
  <protectedRanges>
    <protectedRange sqref="A198:M200" name="Budget sheet Training Percent"/>
    <protectedRange sqref="G13 I13 K13 B57:M57 G60:M60 C47:M56 A47:A57 G132 I132 K132 G139 I139 K139 G146 I146 K146 G155 I155 K155 G163 I163 K163 G171 I171 K171 G31 I31 K31 G46 I46 K46 G68 I68 K68 G99 I99 K99 G110 I110 K110 A14:M26 B69 B82 A32:M40" name="Budget sheet Prog Serv"/>
    <protectedRange sqref="A125:M128 A156:M159 A133:M135 A172:M175 A147:A151 B149:M151 A140:A142 C147:M148 G178:M178 A165:M167 A164:C164 E164:M164 C140:M141 B142:M142" name="Budget sheet Prog Activities"/>
    <protectedRange sqref="A100:M105 B50:B56 A111:M120 A69 C69:M69 A70:M81 A82 C82:M82 A83:M94" name="Budget sheet Prog Serv_3"/>
    <protectedRange sqref="A106:M107 A121:M121 A95:M95" name="Budget sheet Prog Activities_3"/>
  </protectedRanges>
  <mergeCells count="9">
    <mergeCell ref="A8:M8"/>
    <mergeCell ref="A65:M65"/>
    <mergeCell ref="A10:M10"/>
    <mergeCell ref="A108:B108"/>
    <mergeCell ref="A66:B66"/>
    <mergeCell ref="A43:M43"/>
    <mergeCell ref="A9:M9"/>
    <mergeCell ref="A27:M27"/>
    <mergeCell ref="A28:M28"/>
  </mergeCells>
  <phoneticPr fontId="0" type="noConversion"/>
  <pageMargins left="0" right="0" top="0.85" bottom="0.49" header="0.25" footer="0.5"/>
  <pageSetup scale="70" fitToHeight="4" orientation="landscape"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zoomScaleNormal="100" workbookViewId="0"/>
  </sheetViews>
  <sheetFormatPr defaultRowHeight="12.75" x14ac:dyDescent="0.2"/>
  <cols>
    <col min="2" max="2" width="8.28515625" customWidth="1"/>
    <col min="3" max="3" width="33.85546875" customWidth="1"/>
    <col min="4" max="4" width="16.5703125" customWidth="1"/>
    <col min="5" max="5" width="18" customWidth="1"/>
    <col min="6" max="9" width="16" customWidth="1"/>
    <col min="10" max="10" width="14.140625" customWidth="1"/>
  </cols>
  <sheetData>
    <row r="1" spans="1:10" x14ac:dyDescent="0.2">
      <c r="A1" s="145" t="str">
        <f>+' BUDGET '!A1</f>
        <v>Agency Name:  ENTER YOUR AGENCY NAME HERE</v>
      </c>
      <c r="G1" s="116"/>
      <c r="H1" s="116"/>
      <c r="I1" s="116">
        <f ca="1">TODAY()</f>
        <v>43521</v>
      </c>
    </row>
    <row r="2" spans="1:10" x14ac:dyDescent="0.2">
      <c r="A2" s="145" t="str">
        <f>+' BUDGET '!A2</f>
        <v>Funding Source:   ENTER FUND SOURCE HERE</v>
      </c>
      <c r="G2" s="38"/>
      <c r="H2" s="38"/>
      <c r="I2" s="38" t="s">
        <v>70</v>
      </c>
    </row>
    <row r="3" spans="1:10" x14ac:dyDescent="0.2">
      <c r="A3" s="145" t="str">
        <f>+' BUDGET '!A3</f>
        <v>Funding Source:   ENTER FUND SOURCE HERE</v>
      </c>
    </row>
    <row r="4" spans="1:10" x14ac:dyDescent="0.2">
      <c r="A4" s="145" t="str">
        <f>+' BUDGET '!A4</f>
        <v>Funding Source:   ENTER FUND SOURCE HERE</v>
      </c>
    </row>
    <row r="5" spans="1:10" x14ac:dyDescent="0.2">
      <c r="A5" s="145" t="str">
        <f>+' BUDGET '!A5</f>
        <v>Contract #:   ENTER CONTRACT NUMBER HERE</v>
      </c>
    </row>
    <row r="6" spans="1:10" x14ac:dyDescent="0.2">
      <c r="A6" s="145" t="str">
        <f>+' BUDGET '!A6</f>
        <v>Addendum #:   ORIGINAL</v>
      </c>
    </row>
    <row r="7" spans="1:10" x14ac:dyDescent="0.2">
      <c r="A7" s="1"/>
    </row>
    <row r="8" spans="1:10" ht="15.75" x14ac:dyDescent="0.25">
      <c r="A8" s="556" t="s">
        <v>0</v>
      </c>
      <c r="B8" s="556"/>
      <c r="C8" s="556"/>
      <c r="D8" s="556"/>
      <c r="E8" s="556"/>
      <c r="F8" s="556"/>
      <c r="G8" s="556"/>
      <c r="H8" s="556"/>
      <c r="I8" s="556"/>
    </row>
    <row r="10" spans="1:10" x14ac:dyDescent="0.2">
      <c r="A10" s="557" t="s">
        <v>231</v>
      </c>
      <c r="B10" s="558"/>
      <c r="C10" s="558"/>
      <c r="D10" s="558"/>
      <c r="E10" s="558"/>
      <c r="F10" s="558"/>
      <c r="G10" s="558"/>
      <c r="H10" s="558"/>
      <c r="I10" s="558"/>
    </row>
    <row r="11" spans="1:10" ht="13.5" thickBot="1" x14ac:dyDescent="0.25"/>
    <row r="12" spans="1:10" x14ac:dyDescent="0.2">
      <c r="A12" s="559" t="s">
        <v>64</v>
      </c>
      <c r="B12" s="560"/>
      <c r="C12" s="561"/>
      <c r="D12" s="185" t="s">
        <v>1</v>
      </c>
      <c r="E12" s="185" t="s">
        <v>3</v>
      </c>
      <c r="F12" s="200" t="s">
        <v>5</v>
      </c>
      <c r="G12" s="209"/>
      <c r="H12" s="211"/>
      <c r="I12" s="213"/>
      <c r="J12" s="178"/>
    </row>
    <row r="13" spans="1:10" ht="25.5" x14ac:dyDescent="0.2">
      <c r="A13" s="562"/>
      <c r="B13" s="563"/>
      <c r="C13" s="564"/>
      <c r="D13" s="3" t="s">
        <v>2</v>
      </c>
      <c r="E13" s="3" t="s">
        <v>4</v>
      </c>
      <c r="F13" s="201" t="s">
        <v>2</v>
      </c>
      <c r="G13" s="210" t="str">
        <f>RIGHT((A2),LEN(A2)-15)</f>
        <v xml:space="preserve">   ENTER FUND SOURCE HERE</v>
      </c>
      <c r="H13" s="212" t="str">
        <f>RIGHT(A3,LEN(A3)-15)</f>
        <v xml:space="preserve">   ENTER FUND SOURCE HERE</v>
      </c>
      <c r="I13" s="214" t="str">
        <f>RIGHT(A4,LEN(A4)-15)</f>
        <v xml:space="preserve">   ENTER FUND SOURCE HERE</v>
      </c>
      <c r="J13" s="186" t="s">
        <v>66</v>
      </c>
    </row>
    <row r="14" spans="1:10" x14ac:dyDescent="0.2">
      <c r="A14" s="43"/>
      <c r="B14" s="24"/>
      <c r="C14" s="24"/>
      <c r="D14" s="24"/>
      <c r="E14" s="24"/>
      <c r="F14" s="202"/>
      <c r="G14" s="215"/>
      <c r="H14" s="5"/>
      <c r="I14" s="206"/>
      <c r="J14" s="44"/>
    </row>
    <row r="15" spans="1:10" ht="15" customHeight="1" x14ac:dyDescent="0.2">
      <c r="A15" s="565" t="str">
        <f>+' BUDGET '!A8:M8</f>
        <v>2. MANAGEMENT [ADMIN &amp; SUPERVISORY] BUDGET</v>
      </c>
      <c r="B15" s="566"/>
      <c r="C15" s="567"/>
      <c r="D15" s="288"/>
      <c r="E15" s="288"/>
      <c r="F15" s="289"/>
      <c r="G15" s="290"/>
      <c r="H15" s="288"/>
      <c r="I15" s="291"/>
      <c r="J15" s="292"/>
    </row>
    <row r="16" spans="1:10" ht="15" customHeight="1" x14ac:dyDescent="0.2">
      <c r="A16" s="187" t="str">
        <f>+' BUDGET '!A10:M10</f>
        <v>2.1.   Admin &amp; Supervisory Salaries and Wages</v>
      </c>
      <c r="B16" s="4"/>
      <c r="C16" s="4"/>
      <c r="D16" s="35">
        <f>+' BUDGET '!G26+' BUDGET '!I26+' BUDGET '!K26</f>
        <v>0</v>
      </c>
      <c r="E16" s="35">
        <f>+' BUDGET '!H26+' BUDGET '!J26+' BUDGET '!L26</f>
        <v>0</v>
      </c>
      <c r="F16" s="203">
        <f>+D16+E16</f>
        <v>0</v>
      </c>
      <c r="G16" s="198">
        <f>+' BUDGET '!G26+' BUDGET '!H26</f>
        <v>0</v>
      </c>
      <c r="H16" s="35">
        <f>+' BUDGET '!I26+' BUDGET '!J26</f>
        <v>0</v>
      </c>
      <c r="I16" s="75">
        <f>+' BUDGET '!K26+' BUDGET '!L26</f>
        <v>0</v>
      </c>
      <c r="J16" s="197">
        <f>+' BUDGET '!M26</f>
        <v>0</v>
      </c>
    </row>
    <row r="17" spans="1:10" ht="15" customHeight="1" x14ac:dyDescent="0.2">
      <c r="A17" s="187" t="str">
        <f>+' BUDGET '!A28:M28</f>
        <v>2.2.   Admin &amp; Supervisory Fringe Benefits</v>
      </c>
      <c r="B17" s="4"/>
      <c r="C17" s="4"/>
      <c r="D17" s="35">
        <f>+' BUDGET '!G40+' BUDGET '!I40+' BUDGET '!K40</f>
        <v>0</v>
      </c>
      <c r="E17" s="35">
        <f>+' BUDGET '!H40+' BUDGET '!J40+' BUDGET '!L40</f>
        <v>0</v>
      </c>
      <c r="F17" s="203">
        <f t="shared" ref="F17:F28" si="0">+D17+E17</f>
        <v>0</v>
      </c>
      <c r="G17" s="198">
        <f>+' BUDGET '!G40+' BUDGET '!H40</f>
        <v>0</v>
      </c>
      <c r="H17" s="35">
        <f>+' BUDGET '!I40+' BUDGET '!J40</f>
        <v>0</v>
      </c>
      <c r="I17" s="75">
        <f>+' BUDGET '!K40+' BUDGET '!L40</f>
        <v>0</v>
      </c>
      <c r="J17" s="197">
        <f>+' BUDGET '!M40</f>
        <v>0</v>
      </c>
    </row>
    <row r="18" spans="1:10" ht="15" customHeight="1" x14ac:dyDescent="0.2">
      <c r="A18" s="188" t="str">
        <f>+' BUDGET '!A43:M43</f>
        <v>2.3.   Admin Supervisory Other</v>
      </c>
      <c r="B18" s="5"/>
      <c r="C18" s="6"/>
      <c r="D18" s="35">
        <f>+' BUDGET '!G57+' BUDGET '!I57+' BUDGET '!K57</f>
        <v>0</v>
      </c>
      <c r="E18" s="35">
        <f>+' BUDGET '!H57+' BUDGET '!J57+' BUDGET '!L57</f>
        <v>0</v>
      </c>
      <c r="F18" s="203">
        <f t="shared" si="0"/>
        <v>0</v>
      </c>
      <c r="G18" s="196">
        <f>+' BUDGET '!G57+' BUDGET '!H57</f>
        <v>0</v>
      </c>
      <c r="H18" s="35">
        <f>+' BUDGET '!I57+' BUDGET '!J57</f>
        <v>0</v>
      </c>
      <c r="I18" s="75">
        <f>+' BUDGET '!K57+' BUDGET '!L57</f>
        <v>0</v>
      </c>
      <c r="J18" s="197">
        <f>+' BUDGET '!M57</f>
        <v>0</v>
      </c>
    </row>
    <row r="19" spans="1:10" s="395" customFormat="1" ht="15" customHeight="1" thickBot="1" x14ac:dyDescent="0.25">
      <c r="A19" s="571" t="s">
        <v>214</v>
      </c>
      <c r="B19" s="572"/>
      <c r="C19" s="573"/>
      <c r="D19" s="473">
        <f t="shared" ref="D19:J19" si="1">SUM(D16:D18)</f>
        <v>0</v>
      </c>
      <c r="E19" s="473">
        <f t="shared" si="1"/>
        <v>0</v>
      </c>
      <c r="F19" s="472">
        <f t="shared" si="1"/>
        <v>0</v>
      </c>
      <c r="G19" s="471">
        <f t="shared" si="1"/>
        <v>0</v>
      </c>
      <c r="H19" s="471">
        <f t="shared" si="1"/>
        <v>0</v>
      </c>
      <c r="I19" s="481">
        <f t="shared" si="1"/>
        <v>0</v>
      </c>
      <c r="J19" s="470">
        <f t="shared" si="1"/>
        <v>0</v>
      </c>
    </row>
    <row r="20" spans="1:10" ht="15" customHeight="1" thickTop="1" x14ac:dyDescent="0.2">
      <c r="A20" s="293" t="str">
        <f>+' BUDGET '!A65:M65</f>
        <v>2.4. DIRECT CUSTOMER SERVICE [FRONT-LINE] BUDGET</v>
      </c>
      <c r="B20" s="294"/>
      <c r="C20" s="290"/>
      <c r="D20" s="480"/>
      <c r="E20" s="480"/>
      <c r="F20" s="475"/>
      <c r="G20" s="474"/>
      <c r="H20" s="480"/>
      <c r="I20" s="478"/>
      <c r="J20" s="479"/>
    </row>
    <row r="21" spans="1:10" ht="15" customHeight="1" x14ac:dyDescent="0.2">
      <c r="A21" s="297" t="str">
        <f>+' BUDGET '!A66:B66</f>
        <v>2.4.1  Front-line Salaries and Wages</v>
      </c>
      <c r="B21" s="298"/>
      <c r="C21" s="299"/>
      <c r="D21" s="35">
        <f>+' BUDGET '!G95+' BUDGET '!I95+' BUDGET '!K95</f>
        <v>0</v>
      </c>
      <c r="E21" s="35">
        <f>+' BUDGET '!H95+' BUDGET '!J95+' BUDGET '!L95</f>
        <v>0</v>
      </c>
      <c r="F21" s="203">
        <f t="shared" si="0"/>
        <v>0</v>
      </c>
      <c r="G21" s="196">
        <f>+' BUDGET '!G95+' BUDGET '!H95</f>
        <v>0</v>
      </c>
      <c r="H21" s="35">
        <f>+' BUDGET '!I95+' BUDGET '!J95</f>
        <v>0</v>
      </c>
      <c r="I21" s="75">
        <f>+' BUDGET '!K95+' BUDGET '!L95</f>
        <v>0</v>
      </c>
      <c r="J21" s="197">
        <f>+' BUDGET '!M95</f>
        <v>0</v>
      </c>
    </row>
    <row r="22" spans="1:10" ht="15" customHeight="1" x14ac:dyDescent="0.2">
      <c r="A22" s="297" t="str">
        <f>+' BUDGET '!A97</f>
        <v>2.4.2  Front-line Fringes</v>
      </c>
      <c r="B22" s="298"/>
      <c r="C22" s="299"/>
      <c r="D22" s="35">
        <f>+' BUDGET '!G106+' BUDGET '!I106+' BUDGET '!K106</f>
        <v>0</v>
      </c>
      <c r="E22" s="35">
        <f>+' BUDGET '!H106+' BUDGET '!J106+' BUDGET '!L106</f>
        <v>0</v>
      </c>
      <c r="F22" s="203">
        <f t="shared" si="0"/>
        <v>0</v>
      </c>
      <c r="G22" s="196">
        <f>+' BUDGET '!G106+' BUDGET '!H106</f>
        <v>0</v>
      </c>
      <c r="H22" s="35">
        <f>+' BUDGET '!I106+' BUDGET '!J106</f>
        <v>0</v>
      </c>
      <c r="I22" s="75">
        <f>+' BUDGET '!K106+' BUDGET '!L106</f>
        <v>0</v>
      </c>
      <c r="J22" s="197">
        <f>+' BUDGET '!M106</f>
        <v>0</v>
      </c>
    </row>
    <row r="23" spans="1:10" ht="15" customHeight="1" x14ac:dyDescent="0.2">
      <c r="A23" s="297" t="str">
        <f>+' BUDGET '!A108:B108</f>
        <v>2.4.3  Front-line Other Staffing Costs</v>
      </c>
      <c r="B23" s="298"/>
      <c r="C23" s="299"/>
      <c r="D23" s="35">
        <f>+' BUDGET '!G121+' BUDGET '!I121+' BUDGET '!K121</f>
        <v>0</v>
      </c>
      <c r="E23" s="35">
        <f>+' BUDGET '!H121+' BUDGET '!J121+' BUDGET '!L121</f>
        <v>0</v>
      </c>
      <c r="F23" s="203">
        <f t="shared" si="0"/>
        <v>0</v>
      </c>
      <c r="G23" s="196">
        <f>+' BUDGET '!G121+' BUDGET '!H121</f>
        <v>0</v>
      </c>
      <c r="H23" s="35">
        <f>+' BUDGET '!I121+' BUDGET '!J121</f>
        <v>0</v>
      </c>
      <c r="I23" s="75">
        <f>+' BUDGET '!K121+' BUDGET '!L121</f>
        <v>0</v>
      </c>
      <c r="J23" s="197">
        <f>+' BUDGET '!M121</f>
        <v>0</v>
      </c>
    </row>
    <row r="24" spans="1:10" s="395" customFormat="1" ht="15" customHeight="1" thickBot="1" x14ac:dyDescent="0.25">
      <c r="A24" s="571" t="s">
        <v>215</v>
      </c>
      <c r="B24" s="572"/>
      <c r="C24" s="573"/>
      <c r="D24" s="473">
        <f t="shared" ref="D24:J24" si="2">SUM(D21:D23)</f>
        <v>0</v>
      </c>
      <c r="E24" s="473">
        <f t="shared" si="2"/>
        <v>0</v>
      </c>
      <c r="F24" s="472">
        <f t="shared" si="2"/>
        <v>0</v>
      </c>
      <c r="G24" s="471">
        <f t="shared" si="2"/>
        <v>0</v>
      </c>
      <c r="H24" s="471">
        <f t="shared" si="2"/>
        <v>0</v>
      </c>
      <c r="I24" s="481">
        <f t="shared" si="2"/>
        <v>0</v>
      </c>
      <c r="J24" s="470">
        <f t="shared" si="2"/>
        <v>0</v>
      </c>
    </row>
    <row r="25" spans="1:10" ht="15" customHeight="1" thickTop="1" x14ac:dyDescent="0.2">
      <c r="A25" s="187" t="str">
        <f>+' BUDGET '!A123:B123</f>
        <v>2.4.4  Individual Training Accounts</v>
      </c>
      <c r="B25" s="4"/>
      <c r="C25" s="4"/>
      <c r="D25" s="338">
        <f>+' BUDGET '!G128+' BUDGET '!I128+' BUDGET '!K128</f>
        <v>0</v>
      </c>
      <c r="E25" s="338">
        <f>+' BUDGET '!H128+' BUDGET '!J128+' BUDGET '!L128</f>
        <v>0</v>
      </c>
      <c r="F25" s="484">
        <f t="shared" si="0"/>
        <v>0</v>
      </c>
      <c r="G25" s="486">
        <f>+' BUDGET '!G128+' BUDGET '!H128</f>
        <v>0</v>
      </c>
      <c r="H25" s="338">
        <f>+' BUDGET '!I128+' BUDGET '!J128</f>
        <v>0</v>
      </c>
      <c r="I25" s="476">
        <f>+' BUDGET '!K128+' BUDGET '!L128</f>
        <v>0</v>
      </c>
      <c r="J25" s="483">
        <f>+' BUDGET '!M128</f>
        <v>0</v>
      </c>
    </row>
    <row r="26" spans="1:10" ht="15" customHeight="1" x14ac:dyDescent="0.2">
      <c r="A26" s="187" t="str">
        <f>+' BUDGET '!A130</f>
        <v>2.4.5  OJT- Job Title</v>
      </c>
      <c r="B26" s="5"/>
      <c r="C26" s="4"/>
      <c r="D26" s="35">
        <f>+' BUDGET '!G135+' BUDGET '!I135+' BUDGET '!K135</f>
        <v>0</v>
      </c>
      <c r="E26" s="62">
        <f>+' BUDGET '!H135+' BUDGET '!J135+' BUDGET '!L135</f>
        <v>0</v>
      </c>
      <c r="F26" s="203">
        <f t="shared" si="0"/>
        <v>0</v>
      </c>
      <c r="G26" s="196">
        <f>+' BUDGET '!G135+' BUDGET '!H135</f>
        <v>0</v>
      </c>
      <c r="H26" s="35">
        <f>+' BUDGET '!I135+' BUDGET '!J135</f>
        <v>0</v>
      </c>
      <c r="I26" s="75">
        <f>+' BUDGET '!K135+' BUDGET '!L135</f>
        <v>0</v>
      </c>
      <c r="J26" s="197">
        <f>+' BUDGET '!M135</f>
        <v>0</v>
      </c>
    </row>
    <row r="27" spans="1:10" ht="15" customHeight="1" x14ac:dyDescent="0.2">
      <c r="A27" s="189" t="str">
        <f>+' BUDGET '!A137</f>
        <v>2.4.6   Assessment Testing</v>
      </c>
      <c r="B27" s="24"/>
      <c r="C27" s="124"/>
      <c r="D27" s="35">
        <f>+' BUDGET '!G142+' BUDGET '!I142+' BUDGET '!K142</f>
        <v>0</v>
      </c>
      <c r="E27" s="62">
        <f>+' BUDGET '!H142+' BUDGET '!J142+' BUDGET '!L142</f>
        <v>0</v>
      </c>
      <c r="F27" s="203">
        <f>+D27+E27</f>
        <v>0</v>
      </c>
      <c r="G27" s="196">
        <f>+' BUDGET '!G142+' BUDGET '!H142</f>
        <v>0</v>
      </c>
      <c r="H27" s="35">
        <f>+' BUDGET '!I142+' BUDGET '!J142</f>
        <v>0</v>
      </c>
      <c r="I27" s="75">
        <f>+' BUDGET '!K142+' BUDGET '!L142</f>
        <v>0</v>
      </c>
      <c r="J27" s="197">
        <f>+' BUDGET '!M142</f>
        <v>0</v>
      </c>
    </row>
    <row r="28" spans="1:10" ht="15" customHeight="1" x14ac:dyDescent="0.2">
      <c r="A28" s="187" t="str">
        <f>+' BUDGET '!A144</f>
        <v>2.4.7  Other Participant Costs</v>
      </c>
      <c r="B28" s="4"/>
      <c r="C28" s="4"/>
      <c r="D28" s="35">
        <f>+' BUDGET '!G151+' BUDGET '!I151+' BUDGET '!K151</f>
        <v>0</v>
      </c>
      <c r="E28" s="35">
        <f>+' BUDGET '!H151+' BUDGET '!J151+' BUDGET '!L151</f>
        <v>0</v>
      </c>
      <c r="F28" s="203">
        <f t="shared" si="0"/>
        <v>0</v>
      </c>
      <c r="G28" s="196">
        <f>+' BUDGET '!G151+' BUDGET '!H151</f>
        <v>0</v>
      </c>
      <c r="H28" s="35">
        <f>+' BUDGET '!I151+' BUDGET '!J151</f>
        <v>0</v>
      </c>
      <c r="I28" s="75">
        <f>+' BUDGET '!K151+' BUDGET '!L151</f>
        <v>0</v>
      </c>
      <c r="J28" s="197">
        <f>+' BUDGET '!M151</f>
        <v>0</v>
      </c>
    </row>
    <row r="29" spans="1:10" ht="15" customHeight="1" x14ac:dyDescent="0.2">
      <c r="A29" s="187" t="str">
        <f>+' BUDGET '!A153</f>
        <v>2.4.8   Participant Wages</v>
      </c>
      <c r="B29" s="4"/>
      <c r="C29" s="4"/>
      <c r="D29" s="35">
        <f>+' BUDGET '!G159+' BUDGET '!I159+' BUDGET '!K159</f>
        <v>0</v>
      </c>
      <c r="E29" s="35">
        <f>+' BUDGET '!H159+' BUDGET '!J159+' BUDGET '!L159</f>
        <v>0</v>
      </c>
      <c r="F29" s="203">
        <f>+D29+E29</f>
        <v>0</v>
      </c>
      <c r="G29" s="196">
        <f>+' BUDGET '!G159+' BUDGET '!H159</f>
        <v>0</v>
      </c>
      <c r="H29" s="35">
        <f>+' BUDGET '!I159+' BUDGET '!J159</f>
        <v>0</v>
      </c>
      <c r="I29" s="75">
        <f>+' BUDGET '!K159+' BUDGET '!L159</f>
        <v>0</v>
      </c>
      <c r="J29" s="197">
        <f>+' BUDGET '!M159</f>
        <v>0</v>
      </c>
    </row>
    <row r="30" spans="1:10" ht="15" customHeight="1" x14ac:dyDescent="0.2">
      <c r="A30" s="187" t="str">
        <f>+' BUDGET '!A161</f>
        <v>2.4.9   Participant Fringe Benefits</v>
      </c>
      <c r="B30" s="4"/>
      <c r="C30" s="4"/>
      <c r="D30" s="35">
        <f>+' BUDGET '!G167+' BUDGET '!I167+' BUDGET '!K167</f>
        <v>0</v>
      </c>
      <c r="E30" s="35">
        <f>+' BUDGET '!H167+' BUDGET '!J167+' BUDGET '!L167</f>
        <v>0</v>
      </c>
      <c r="F30" s="203">
        <f>+D30+E30</f>
        <v>0</v>
      </c>
      <c r="G30" s="196">
        <f>+' BUDGET '!G167+' BUDGET '!H167</f>
        <v>0</v>
      </c>
      <c r="H30" s="35">
        <f>+' BUDGET '!I167+' BUDGET '!J167</f>
        <v>0</v>
      </c>
      <c r="I30" s="75">
        <f>+' BUDGET '!K167+' BUDGET '!L167</f>
        <v>0</v>
      </c>
      <c r="J30" s="197">
        <f>+' BUDGET '!M167</f>
        <v>0</v>
      </c>
    </row>
    <row r="31" spans="1:10" ht="15" customHeight="1" x14ac:dyDescent="0.2">
      <c r="A31" s="187" t="str">
        <f>+' BUDGET '!A169</f>
        <v>2.4.10 Participant Travel</v>
      </c>
      <c r="B31" s="4"/>
      <c r="C31" s="4"/>
      <c r="D31" s="63">
        <f>+' BUDGET '!G175+' BUDGET '!I175+' BUDGET '!K175</f>
        <v>0</v>
      </c>
      <c r="E31" s="35">
        <f>+' BUDGET '!H175+' BUDGET '!J175+' BUDGET '!L175</f>
        <v>0</v>
      </c>
      <c r="F31" s="203">
        <f>+D31+E31</f>
        <v>0</v>
      </c>
      <c r="G31" s="196">
        <f>+' BUDGET '!G175+' BUDGET '!H175</f>
        <v>0</v>
      </c>
      <c r="H31" s="35">
        <f>+' BUDGET '!I175+' BUDGET '!J175</f>
        <v>0</v>
      </c>
      <c r="I31" s="197">
        <f>+' BUDGET '!K175+' BUDGET '!L175</f>
        <v>0</v>
      </c>
      <c r="J31" s="197">
        <f>+' BUDGET '!M175</f>
        <v>0</v>
      </c>
    </row>
    <row r="32" spans="1:10" s="395" customFormat="1" ht="15" customHeight="1" thickBot="1" x14ac:dyDescent="0.25">
      <c r="A32" s="571" t="s">
        <v>216</v>
      </c>
      <c r="B32" s="572"/>
      <c r="C32" s="573"/>
      <c r="D32" s="485">
        <f t="shared" ref="D32:J32" si="3">SUM(D25:D31)</f>
        <v>0</v>
      </c>
      <c r="E32" s="485">
        <f t="shared" si="3"/>
        <v>0</v>
      </c>
      <c r="F32" s="471">
        <f t="shared" si="3"/>
        <v>0</v>
      </c>
      <c r="G32" s="471">
        <f t="shared" si="3"/>
        <v>0</v>
      </c>
      <c r="H32" s="471">
        <f t="shared" si="3"/>
        <v>0</v>
      </c>
      <c r="I32" s="470">
        <f t="shared" si="3"/>
        <v>0</v>
      </c>
      <c r="J32" s="470">
        <f t="shared" si="3"/>
        <v>0</v>
      </c>
    </row>
    <row r="33" spans="1:10" ht="15" customHeight="1" thickTop="1" x14ac:dyDescent="0.2">
      <c r="A33" s="295"/>
      <c r="B33" s="296"/>
      <c r="C33" s="294"/>
      <c r="D33" s="477"/>
      <c r="E33" s="477"/>
      <c r="F33" s="477"/>
      <c r="G33" s="468"/>
      <c r="H33" s="477"/>
      <c r="I33" s="489"/>
      <c r="J33" s="479"/>
    </row>
    <row r="34" spans="1:10" ht="15" x14ac:dyDescent="0.25">
      <c r="A34" s="568" t="s">
        <v>73</v>
      </c>
      <c r="B34" s="569"/>
      <c r="C34" s="570"/>
      <c r="D34" s="34">
        <f t="shared" ref="D34:J34" si="4">+D32+D24+D19</f>
        <v>0</v>
      </c>
      <c r="E34" s="34">
        <f t="shared" si="4"/>
        <v>0</v>
      </c>
      <c r="F34" s="204">
        <f t="shared" si="4"/>
        <v>0</v>
      </c>
      <c r="G34" s="216">
        <f t="shared" si="4"/>
        <v>0</v>
      </c>
      <c r="H34" s="34">
        <f t="shared" si="4"/>
        <v>0</v>
      </c>
      <c r="I34" s="207">
        <f t="shared" si="4"/>
        <v>0</v>
      </c>
      <c r="J34" s="207">
        <f t="shared" si="4"/>
        <v>0</v>
      </c>
    </row>
    <row r="35" spans="1:10" ht="24.75" customHeight="1" x14ac:dyDescent="0.2">
      <c r="A35" s="190"/>
      <c r="B35" s="97" t="s">
        <v>49</v>
      </c>
      <c r="C35" s="220" t="str">
        <f>+' BUDGET '!B48</f>
        <v>Lansing Service Center (only) Lease Cost</v>
      </c>
      <c r="D35" s="35">
        <f>-' BUDGET '!G48-' BUDGET '!I48-' BUDGET '!K48-' BUDGET '!G117-' BUDGET '!I117-' BUDGET '!K117</f>
        <v>0</v>
      </c>
      <c r="E35" s="35">
        <f>-' BUDGET '!H48-' BUDGET '!J48-' BUDGET '!L48-' BUDGET '!H117-' BUDGET '!J117-' BUDGET '!L117</f>
        <v>0</v>
      </c>
      <c r="F35" s="203">
        <f>+D35+E35</f>
        <v>0</v>
      </c>
      <c r="G35" s="196">
        <f>-' BUDGET '!G48-' BUDGET '!H48-' BUDGET '!G117-' BUDGET '!H117</f>
        <v>0</v>
      </c>
      <c r="H35" s="35">
        <f>-' BUDGET '!I48-' BUDGET '!J48-' BUDGET '!I117-' BUDGET '!J117</f>
        <v>0</v>
      </c>
      <c r="I35" s="197">
        <f>-' BUDGET '!K48-' BUDGET '!L48-' BUDGET '!K117-' BUDGET '!L117</f>
        <v>0</v>
      </c>
      <c r="J35" s="197">
        <f>-' BUDGET '!M48-' BUDGET '!M117</f>
        <v>0</v>
      </c>
    </row>
    <row r="36" spans="1:10" ht="22.5" customHeight="1" x14ac:dyDescent="0.2">
      <c r="A36" s="190"/>
      <c r="B36" s="5"/>
      <c r="C36" s="300" t="str">
        <f>RIGHT((' BUDGET '!A137),LEN(' BUDGET '!A137)-5)</f>
        <v xml:space="preserve">   Assessment Testing</v>
      </c>
      <c r="D36" s="35">
        <f>-' BUDGET '!G142-' BUDGET '!I142-' BUDGET '!K142</f>
        <v>0</v>
      </c>
      <c r="E36" s="35">
        <f>-' BUDGET '!H142-' BUDGET '!J142-' BUDGET '!L142</f>
        <v>0</v>
      </c>
      <c r="F36" s="203">
        <f t="shared" ref="F36" si="5">+D36+E36</f>
        <v>0</v>
      </c>
      <c r="G36" s="196">
        <f>-' BUDGET '!G142-' BUDGET '!H142</f>
        <v>0</v>
      </c>
      <c r="H36" s="35">
        <f>-' BUDGET '!I142-' BUDGET '!J142</f>
        <v>0</v>
      </c>
      <c r="I36" s="75">
        <f>-' BUDGET '!K142-' BUDGET '!L142</f>
        <v>0</v>
      </c>
      <c r="J36" s="197">
        <f>-' BUDGET '!M142</f>
        <v>0</v>
      </c>
    </row>
    <row r="37" spans="1:10" ht="18.75" customHeight="1" x14ac:dyDescent="0.2">
      <c r="A37" s="190"/>
      <c r="B37" s="5"/>
      <c r="C37" s="96"/>
      <c r="D37" s="35"/>
      <c r="E37" s="35"/>
      <c r="F37" s="203"/>
      <c r="G37" s="198"/>
      <c r="H37" s="35"/>
      <c r="I37" s="75"/>
      <c r="J37" s="197"/>
    </row>
    <row r="38" spans="1:10" ht="13.5" thickBot="1" x14ac:dyDescent="0.25">
      <c r="A38" s="191"/>
      <c r="B38" s="192"/>
      <c r="C38" s="193" t="s">
        <v>230</v>
      </c>
      <c r="D38" s="194">
        <f t="shared" ref="D38:J38" si="6">SUM(D34:D37)</f>
        <v>0</v>
      </c>
      <c r="E38" s="194">
        <f t="shared" si="6"/>
        <v>0</v>
      </c>
      <c r="F38" s="205">
        <f t="shared" si="6"/>
        <v>0</v>
      </c>
      <c r="G38" s="199">
        <f t="shared" si="6"/>
        <v>0</v>
      </c>
      <c r="H38" s="194">
        <f t="shared" si="6"/>
        <v>0</v>
      </c>
      <c r="I38" s="195">
        <f t="shared" si="6"/>
        <v>0</v>
      </c>
      <c r="J38" s="208">
        <f t="shared" si="6"/>
        <v>0</v>
      </c>
    </row>
    <row r="40" spans="1:10" x14ac:dyDescent="0.2">
      <c r="I40" s="101"/>
    </row>
    <row r="41" spans="1:10" x14ac:dyDescent="0.2">
      <c r="I41" s="101"/>
    </row>
    <row r="42" spans="1:10" x14ac:dyDescent="0.2">
      <c r="I42" s="101"/>
    </row>
  </sheetData>
  <mergeCells count="8">
    <mergeCell ref="A8:I8"/>
    <mergeCell ref="A10:I10"/>
    <mergeCell ref="A12:C13"/>
    <mergeCell ref="A15:C15"/>
    <mergeCell ref="A34:C34"/>
    <mergeCell ref="A19:C19"/>
    <mergeCell ref="A24:C24"/>
    <mergeCell ref="A32:C32"/>
  </mergeCells>
  <phoneticPr fontId="0" type="noConversion"/>
  <pageMargins left="0.5" right="0.5" top="0.75" bottom="0.75" header="0.5" footer="0.5"/>
  <pageSetup scale="8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workbookViewId="0"/>
  </sheetViews>
  <sheetFormatPr defaultRowHeight="12.75" x14ac:dyDescent="0.2"/>
  <cols>
    <col min="1" max="1" width="35.85546875" customWidth="1"/>
    <col min="2" max="2" width="12.140625" customWidth="1"/>
    <col min="3" max="5" width="11.5703125" customWidth="1"/>
    <col min="6" max="6" width="13.28515625" customWidth="1"/>
    <col min="7" max="7" width="13.5703125" customWidth="1"/>
    <col min="8" max="8" width="12.85546875" customWidth="1"/>
    <col min="9" max="9" width="12.5703125" customWidth="1"/>
    <col min="10" max="10" width="13.5703125" customWidth="1"/>
    <col min="11" max="11" width="12.7109375" customWidth="1"/>
    <col min="12" max="12" width="12.5703125" customWidth="1"/>
    <col min="13" max="13" width="15.140625" customWidth="1"/>
    <col min="14" max="14" width="13" customWidth="1"/>
    <col min="18" max="18" width="7.5703125" customWidth="1"/>
  </cols>
  <sheetData>
    <row r="1" spans="1:14" x14ac:dyDescent="0.2">
      <c r="A1" s="1" t="str">
        <f>+'BUDGET SUMMARY'!A1</f>
        <v>Agency Name:  ENTER YOUR AGENCY NAME HERE</v>
      </c>
      <c r="N1" s="116">
        <f ca="1">TODAY()</f>
        <v>43521</v>
      </c>
    </row>
    <row r="2" spans="1:14" x14ac:dyDescent="0.2">
      <c r="A2" s="1" t="str">
        <f>+'BUDGET SUMMARY'!A5</f>
        <v>Contract #:   ENTER CONTRACT NUMBER HERE</v>
      </c>
    </row>
    <row r="3" spans="1:14" x14ac:dyDescent="0.2">
      <c r="A3" s="1" t="str">
        <f>+'BUDGET SUMMARY'!A6</f>
        <v>Addendum #:   ORIGINAL</v>
      </c>
    </row>
    <row r="4" spans="1:14" ht="21" customHeight="1" x14ac:dyDescent="0.25">
      <c r="A4" s="537" t="s">
        <v>50</v>
      </c>
      <c r="B4" s="537"/>
      <c r="C4" s="537"/>
      <c r="D4" s="537"/>
      <c r="E4" s="537"/>
      <c r="F4" s="537"/>
      <c r="G4" s="537"/>
      <c r="H4" s="537"/>
      <c r="I4" s="537"/>
      <c r="J4" s="537"/>
      <c r="K4" s="537"/>
      <c r="L4" s="537"/>
      <c r="M4" s="537"/>
      <c r="N4" s="537"/>
    </row>
    <row r="6" spans="1:14" ht="13.5" thickBot="1" x14ac:dyDescent="0.25"/>
    <row r="7" spans="1:14" ht="16.5" thickBot="1" x14ac:dyDescent="0.3">
      <c r="A7" s="574" t="s">
        <v>67</v>
      </c>
      <c r="B7" s="575"/>
      <c r="C7" s="575"/>
      <c r="D7" s="575"/>
      <c r="E7" s="575"/>
      <c r="F7" s="575"/>
      <c r="G7" s="575"/>
      <c r="H7" s="575"/>
      <c r="I7" s="575"/>
      <c r="J7" s="575"/>
      <c r="K7" s="575"/>
      <c r="L7" s="575"/>
      <c r="M7" s="575"/>
      <c r="N7" s="576"/>
    </row>
    <row r="8" spans="1:14" ht="16.5" thickBot="1" x14ac:dyDescent="0.3">
      <c r="A8" s="20"/>
      <c r="B8" s="20"/>
      <c r="C8" s="20"/>
      <c r="D8" s="20"/>
      <c r="E8" s="20"/>
      <c r="F8" s="20"/>
      <c r="G8" s="20"/>
      <c r="H8" s="20"/>
      <c r="I8" s="20"/>
      <c r="J8" s="20"/>
      <c r="K8" s="20"/>
      <c r="L8" s="20"/>
      <c r="M8" s="20"/>
      <c r="N8" s="20"/>
    </row>
    <row r="9" spans="1:14" ht="15.75" x14ac:dyDescent="0.25">
      <c r="A9" s="577" t="str">
        <f>+'BUDGET SUMMARY'!A2</f>
        <v>Funding Source:   ENTER FUND SOURCE HERE</v>
      </c>
      <c r="B9" s="578"/>
      <c r="C9" s="578"/>
      <c r="D9" s="578"/>
      <c r="E9" s="578"/>
      <c r="F9" s="578"/>
      <c r="G9" s="578"/>
      <c r="H9" s="578"/>
      <c r="I9" s="578"/>
      <c r="J9" s="578"/>
      <c r="K9" s="578"/>
      <c r="L9" s="578"/>
      <c r="M9" s="578"/>
      <c r="N9" s="579"/>
    </row>
    <row r="10" spans="1:14" x14ac:dyDescent="0.2">
      <c r="A10" s="43"/>
      <c r="B10" s="387"/>
      <c r="C10" s="387"/>
      <c r="D10" s="387"/>
      <c r="E10" s="387"/>
      <c r="F10" s="387"/>
      <c r="G10" s="387"/>
      <c r="H10" s="387"/>
      <c r="I10" s="387"/>
      <c r="J10" s="387"/>
      <c r="K10" s="387"/>
      <c r="L10" s="387"/>
      <c r="M10" s="387"/>
      <c r="N10" s="44"/>
    </row>
    <row r="11" spans="1:14" ht="21.75" customHeight="1" x14ac:dyDescent="0.25">
      <c r="A11" s="45" t="s">
        <v>52</v>
      </c>
      <c r="B11" s="21" t="s">
        <v>37</v>
      </c>
      <c r="C11" s="21" t="s">
        <v>38</v>
      </c>
      <c r="D11" s="21" t="s">
        <v>39</v>
      </c>
      <c r="E11" s="21" t="s">
        <v>40</v>
      </c>
      <c r="F11" s="21" t="s">
        <v>41</v>
      </c>
      <c r="G11" s="21" t="s">
        <v>42</v>
      </c>
      <c r="H11" s="21" t="s">
        <v>43</v>
      </c>
      <c r="I11" s="21" t="s">
        <v>44</v>
      </c>
      <c r="J11" s="21" t="s">
        <v>45</v>
      </c>
      <c r="K11" s="21" t="s">
        <v>46</v>
      </c>
      <c r="L11" s="21" t="s">
        <v>47</v>
      </c>
      <c r="M11" s="21" t="s">
        <v>48</v>
      </c>
      <c r="N11" s="46" t="s">
        <v>7</v>
      </c>
    </row>
    <row r="12" spans="1:14" ht="33" customHeight="1" x14ac:dyDescent="0.25">
      <c r="A12" s="47" t="s">
        <v>51</v>
      </c>
      <c r="B12" s="492"/>
      <c r="C12" s="492"/>
      <c r="D12" s="492"/>
      <c r="E12" s="492"/>
      <c r="F12" s="492"/>
      <c r="G12" s="492"/>
      <c r="H12" s="492"/>
      <c r="I12" s="492"/>
      <c r="J12" s="492"/>
      <c r="K12" s="492"/>
      <c r="L12" s="492"/>
      <c r="M12" s="492"/>
      <c r="N12" s="48">
        <f>SUM(B12:M12)</f>
        <v>0</v>
      </c>
    </row>
    <row r="13" spans="1:14" ht="33" customHeight="1" x14ac:dyDescent="0.25">
      <c r="A13" s="482" t="str">
        <f>RIGHT('BUDGET SUMMARY'!$A$2,LEN('BUDGET SUMMARY'!$A$2)-15)&amp;" CUMULATIVE LESS ITA"</f>
        <v xml:space="preserve">   ENTER FUND SOURCE HERE CUMULATIVE LESS ITA</v>
      </c>
      <c r="B13" s="493">
        <f>+B12</f>
        <v>0</v>
      </c>
      <c r="C13" s="493">
        <f>B13+C12</f>
        <v>0</v>
      </c>
      <c r="D13" s="493">
        <f t="shared" ref="D13:M13" si="0">C13+D12</f>
        <v>0</v>
      </c>
      <c r="E13" s="493">
        <f t="shared" si="0"/>
        <v>0</v>
      </c>
      <c r="F13" s="493">
        <f t="shared" si="0"/>
        <v>0</v>
      </c>
      <c r="G13" s="493">
        <f t="shared" si="0"/>
        <v>0</v>
      </c>
      <c r="H13" s="493">
        <f t="shared" si="0"/>
        <v>0</v>
      </c>
      <c r="I13" s="493">
        <f t="shared" si="0"/>
        <v>0</v>
      </c>
      <c r="J13" s="493">
        <f t="shared" si="0"/>
        <v>0</v>
      </c>
      <c r="K13" s="493">
        <f t="shared" si="0"/>
        <v>0</v>
      </c>
      <c r="L13" s="493">
        <f t="shared" si="0"/>
        <v>0</v>
      </c>
      <c r="M13" s="451">
        <f t="shared" si="0"/>
        <v>0</v>
      </c>
      <c r="N13" s="48">
        <f>+' BUDGET '!G195-' BUDGET '!G128-' BUDGET '!H128</f>
        <v>0</v>
      </c>
    </row>
    <row r="14" spans="1:14" ht="13.5" thickBot="1" x14ac:dyDescent="0.25">
      <c r="A14" s="43"/>
      <c r="B14" s="387"/>
      <c r="C14" s="387"/>
      <c r="D14" s="387"/>
      <c r="E14" s="387"/>
      <c r="F14" s="387"/>
      <c r="G14" s="387"/>
      <c r="H14" s="387"/>
      <c r="I14" s="387"/>
      <c r="J14" s="387"/>
      <c r="K14" s="419"/>
      <c r="L14" s="419"/>
      <c r="M14" s="419"/>
      <c r="N14" s="420" t="e">
        <f>SUM(K12:M12)/N12</f>
        <v>#DIV/0!</v>
      </c>
    </row>
    <row r="15" spans="1:14" ht="21.75" customHeight="1" x14ac:dyDescent="0.25">
      <c r="A15" s="45" t="s">
        <v>68</v>
      </c>
      <c r="B15" s="21" t="s">
        <v>37</v>
      </c>
      <c r="C15" s="21" t="s">
        <v>38</v>
      </c>
      <c r="D15" s="21" t="s">
        <v>39</v>
      </c>
      <c r="E15" s="21" t="s">
        <v>40</v>
      </c>
      <c r="F15" s="21" t="s">
        <v>41</v>
      </c>
      <c r="G15" s="21" t="s">
        <v>42</v>
      </c>
      <c r="H15" s="21" t="s">
        <v>43</v>
      </c>
      <c r="I15" s="21" t="s">
        <v>44</v>
      </c>
      <c r="J15" s="21" t="s">
        <v>45</v>
      </c>
      <c r="K15" s="21" t="s">
        <v>46</v>
      </c>
      <c r="L15" s="21" t="s">
        <v>47</v>
      </c>
      <c r="M15" s="21" t="s">
        <v>48</v>
      </c>
      <c r="N15" s="46" t="s">
        <v>7</v>
      </c>
    </row>
    <row r="16" spans="1:14" ht="33" customHeight="1" x14ac:dyDescent="0.25">
      <c r="A16" s="47" t="s">
        <v>51</v>
      </c>
      <c r="B16" s="492"/>
      <c r="C16" s="492"/>
      <c r="D16" s="492"/>
      <c r="E16" s="492"/>
      <c r="F16" s="492"/>
      <c r="G16" s="492"/>
      <c r="H16" s="492"/>
      <c r="I16" s="492"/>
      <c r="J16" s="492"/>
      <c r="K16" s="492"/>
      <c r="L16" s="492"/>
      <c r="M16" s="492"/>
      <c r="N16" s="48">
        <f>SUM(B16:M16)</f>
        <v>0</v>
      </c>
    </row>
    <row r="17" spans="1:14" ht="33" customHeight="1" x14ac:dyDescent="0.25">
      <c r="A17" s="47" t="str">
        <f>RIGHT('BUDGET SUMMARY'!$A$2,LEN('BUDGET SUMMARY'!$A$2)-15)&amp;" ITA CUMULATIVE"</f>
        <v xml:space="preserve">   ENTER FUND SOURCE HERE ITA CUMULATIVE</v>
      </c>
      <c r="B17" s="493">
        <f>+B16</f>
        <v>0</v>
      </c>
      <c r="C17" s="493">
        <f t="shared" ref="C17:M17" si="1">B17+C16</f>
        <v>0</v>
      </c>
      <c r="D17" s="493">
        <f t="shared" si="1"/>
        <v>0</v>
      </c>
      <c r="E17" s="493">
        <f t="shared" si="1"/>
        <v>0</v>
      </c>
      <c r="F17" s="493">
        <f t="shared" si="1"/>
        <v>0</v>
      </c>
      <c r="G17" s="493">
        <f t="shared" si="1"/>
        <v>0</v>
      </c>
      <c r="H17" s="493">
        <f t="shared" si="1"/>
        <v>0</v>
      </c>
      <c r="I17" s="493">
        <f t="shared" si="1"/>
        <v>0</v>
      </c>
      <c r="J17" s="493">
        <f t="shared" si="1"/>
        <v>0</v>
      </c>
      <c r="K17" s="493">
        <f t="shared" si="1"/>
        <v>0</v>
      </c>
      <c r="L17" s="493">
        <f t="shared" si="1"/>
        <v>0</v>
      </c>
      <c r="M17" s="451">
        <f t="shared" si="1"/>
        <v>0</v>
      </c>
      <c r="N17" s="48">
        <f>+' BUDGET '!G128+' BUDGET '!H128</f>
        <v>0</v>
      </c>
    </row>
    <row r="18" spans="1:14" ht="13.5" thickBot="1" x14ac:dyDescent="0.25">
      <c r="A18" s="43"/>
      <c r="B18" s="387"/>
      <c r="C18" s="387"/>
      <c r="D18" s="387"/>
      <c r="E18" s="387"/>
      <c r="F18" s="387"/>
      <c r="G18" s="387"/>
      <c r="H18" s="387"/>
      <c r="I18" s="387"/>
      <c r="J18" s="387"/>
      <c r="K18" s="419"/>
      <c r="L18" s="419"/>
      <c r="M18" s="419"/>
      <c r="N18" s="469" t="e">
        <f>SUM(K16:M16)/N16</f>
        <v>#DIV/0!</v>
      </c>
    </row>
    <row r="19" spans="1:14" s="395" customFormat="1" ht="25.5" customHeight="1" x14ac:dyDescent="0.25">
      <c r="A19" s="494" t="s">
        <v>217</v>
      </c>
      <c r="B19" s="495">
        <f t="shared" ref="B19:M19" si="2">+B16+B12</f>
        <v>0</v>
      </c>
      <c r="C19" s="495">
        <f t="shared" si="2"/>
        <v>0</v>
      </c>
      <c r="D19" s="495">
        <f t="shared" si="2"/>
        <v>0</v>
      </c>
      <c r="E19" s="495">
        <f t="shared" si="2"/>
        <v>0</v>
      </c>
      <c r="F19" s="495">
        <f t="shared" si="2"/>
        <v>0</v>
      </c>
      <c r="G19" s="495">
        <f t="shared" si="2"/>
        <v>0</v>
      </c>
      <c r="H19" s="495">
        <f t="shared" si="2"/>
        <v>0</v>
      </c>
      <c r="I19" s="495">
        <f t="shared" si="2"/>
        <v>0</v>
      </c>
      <c r="J19" s="495">
        <f t="shared" si="2"/>
        <v>0</v>
      </c>
      <c r="K19" s="495">
        <f t="shared" si="2"/>
        <v>0</v>
      </c>
      <c r="L19" s="495">
        <f t="shared" si="2"/>
        <v>0</v>
      </c>
      <c r="M19" s="495">
        <f t="shared" si="2"/>
        <v>0</v>
      </c>
      <c r="N19" s="497">
        <f>SUM(B19:M19)</f>
        <v>0</v>
      </c>
    </row>
    <row r="20" spans="1:14" s="395" customFormat="1" ht="25.5" customHeight="1" thickBot="1" x14ac:dyDescent="0.3">
      <c r="A20" s="47" t="str">
        <f>RIGHT('BUDGET SUMMARY'!$A$2,LEN('BUDGET SUMMARY'!$A$2)-15)&amp;" TOTAL"</f>
        <v xml:space="preserve">   ENTER FUND SOURCE HERE TOTAL</v>
      </c>
      <c r="B20" s="496">
        <f t="shared" ref="B20:M20" si="3">B17+B13</f>
        <v>0</v>
      </c>
      <c r="C20" s="496">
        <f t="shared" si="3"/>
        <v>0</v>
      </c>
      <c r="D20" s="496">
        <f t="shared" si="3"/>
        <v>0</v>
      </c>
      <c r="E20" s="496">
        <f t="shared" si="3"/>
        <v>0</v>
      </c>
      <c r="F20" s="496">
        <f t="shared" si="3"/>
        <v>0</v>
      </c>
      <c r="G20" s="496">
        <f t="shared" si="3"/>
        <v>0</v>
      </c>
      <c r="H20" s="496">
        <f t="shared" si="3"/>
        <v>0</v>
      </c>
      <c r="I20" s="496">
        <f t="shared" si="3"/>
        <v>0</v>
      </c>
      <c r="J20" s="496">
        <f t="shared" si="3"/>
        <v>0</v>
      </c>
      <c r="K20" s="496">
        <f t="shared" si="3"/>
        <v>0</v>
      </c>
      <c r="L20" s="496">
        <f t="shared" si="3"/>
        <v>0</v>
      </c>
      <c r="M20" s="496">
        <f t="shared" si="3"/>
        <v>0</v>
      </c>
      <c r="N20" s="491"/>
    </row>
    <row r="21" spans="1:14" s="395" customFormat="1" x14ac:dyDescent="0.2">
      <c r="K21" s="19"/>
      <c r="L21" s="19"/>
      <c r="M21" s="19"/>
      <c r="N21" s="490"/>
    </row>
    <row r="22" spans="1:14" ht="13.5" thickBot="1" x14ac:dyDescent="0.25"/>
    <row r="23" spans="1:14" ht="16.5" thickBot="1" x14ac:dyDescent="0.3">
      <c r="A23" s="574" t="s">
        <v>53</v>
      </c>
      <c r="B23" s="575"/>
      <c r="C23" s="575"/>
      <c r="D23" s="575"/>
      <c r="E23" s="575"/>
      <c r="F23" s="575"/>
      <c r="G23" s="575"/>
      <c r="H23" s="575"/>
      <c r="I23" s="575"/>
      <c r="J23" s="575"/>
      <c r="K23" s="575"/>
      <c r="L23" s="575"/>
      <c r="M23" s="575"/>
      <c r="N23" s="576"/>
    </row>
    <row r="24" spans="1:14" ht="16.5" thickBot="1" x14ac:dyDescent="0.3">
      <c r="A24" s="20"/>
      <c r="B24" s="20"/>
      <c r="C24" s="20"/>
      <c r="D24" s="20"/>
      <c r="E24" s="20"/>
      <c r="F24" s="20"/>
      <c r="G24" s="20"/>
      <c r="H24" s="20"/>
      <c r="I24" s="20"/>
      <c r="J24" s="20"/>
      <c r="K24" s="20"/>
      <c r="L24" s="20"/>
      <c r="M24" s="20"/>
      <c r="N24" s="20"/>
    </row>
    <row r="25" spans="1:14" ht="15.75" x14ac:dyDescent="0.25">
      <c r="A25" s="584" t="str">
        <f>+'BUDGET SUMMARY'!A3</f>
        <v>Funding Source:   ENTER FUND SOURCE HERE</v>
      </c>
      <c r="B25" s="585"/>
      <c r="C25" s="585"/>
      <c r="D25" s="585"/>
      <c r="E25" s="585"/>
      <c r="F25" s="585"/>
      <c r="G25" s="585"/>
      <c r="H25" s="585"/>
      <c r="I25" s="585"/>
      <c r="J25" s="585"/>
      <c r="K25" s="585"/>
      <c r="L25" s="585"/>
      <c r="M25" s="585"/>
      <c r="N25" s="586"/>
    </row>
    <row r="26" spans="1:14" x14ac:dyDescent="0.2">
      <c r="A26" s="43"/>
      <c r="B26" s="24"/>
      <c r="C26" s="24"/>
      <c r="D26" s="24"/>
      <c r="E26" s="24"/>
      <c r="F26" s="24"/>
      <c r="G26" s="24"/>
      <c r="H26" s="24"/>
      <c r="I26" s="24"/>
      <c r="J26" s="24"/>
      <c r="K26" s="24"/>
      <c r="L26" s="24"/>
      <c r="M26" s="24"/>
      <c r="N26" s="44"/>
    </row>
    <row r="27" spans="1:14" ht="21.75" customHeight="1" x14ac:dyDescent="0.25">
      <c r="A27" s="45" t="s">
        <v>52</v>
      </c>
      <c r="B27" s="21" t="s">
        <v>37</v>
      </c>
      <c r="C27" s="21" t="s">
        <v>38</v>
      </c>
      <c r="D27" s="21" t="s">
        <v>39</v>
      </c>
      <c r="E27" s="21" t="s">
        <v>40</v>
      </c>
      <c r="F27" s="21" t="s">
        <v>41</v>
      </c>
      <c r="G27" s="21" t="s">
        <v>42</v>
      </c>
      <c r="H27" s="21" t="s">
        <v>43</v>
      </c>
      <c r="I27" s="21" t="s">
        <v>44</v>
      </c>
      <c r="J27" s="21" t="s">
        <v>45</v>
      </c>
      <c r="K27" s="21" t="s">
        <v>46</v>
      </c>
      <c r="L27" s="21" t="s">
        <v>47</v>
      </c>
      <c r="M27" s="21" t="s">
        <v>48</v>
      </c>
      <c r="N27" s="46" t="s">
        <v>7</v>
      </c>
    </row>
    <row r="28" spans="1:14" ht="33" customHeight="1" x14ac:dyDescent="0.25">
      <c r="A28" s="47" t="s">
        <v>51</v>
      </c>
      <c r="B28" s="456"/>
      <c r="C28" s="456"/>
      <c r="D28" s="456"/>
      <c r="E28" s="456"/>
      <c r="F28" s="456"/>
      <c r="G28" s="456"/>
      <c r="H28" s="456"/>
      <c r="I28" s="456"/>
      <c r="J28" s="456"/>
      <c r="K28" s="456"/>
      <c r="L28" s="456"/>
      <c r="M28" s="456"/>
      <c r="N28" s="48">
        <f>SUM(B28:M28)</f>
        <v>0</v>
      </c>
    </row>
    <row r="29" spans="1:14" ht="33" customHeight="1" x14ac:dyDescent="0.25">
      <c r="A29" s="47" t="str">
        <f>RIGHT('BUDGET SUMMARY'!$A$3,LEN('BUDGET SUMMARY'!$A$3)-15)&amp;" CUMULATIVE LESS ITA"</f>
        <v xml:space="preserve">   ENTER FUND SOURCE HERE CUMULATIVE LESS ITA</v>
      </c>
      <c r="B29" s="457">
        <f>+B28</f>
        <v>0</v>
      </c>
      <c r="C29" s="457">
        <f t="shared" ref="C29:M29" si="4">B29+C28</f>
        <v>0</v>
      </c>
      <c r="D29" s="457">
        <f t="shared" si="4"/>
        <v>0</v>
      </c>
      <c r="E29" s="457">
        <f t="shared" si="4"/>
        <v>0</v>
      </c>
      <c r="F29" s="457">
        <f t="shared" si="4"/>
        <v>0</v>
      </c>
      <c r="G29" s="457">
        <f t="shared" si="4"/>
        <v>0</v>
      </c>
      <c r="H29" s="457">
        <f t="shared" si="4"/>
        <v>0</v>
      </c>
      <c r="I29" s="457">
        <f t="shared" si="4"/>
        <v>0</v>
      </c>
      <c r="J29" s="457">
        <f t="shared" si="4"/>
        <v>0</v>
      </c>
      <c r="K29" s="457">
        <f t="shared" si="4"/>
        <v>0</v>
      </c>
      <c r="L29" s="457">
        <f t="shared" si="4"/>
        <v>0</v>
      </c>
      <c r="M29" s="451">
        <f t="shared" si="4"/>
        <v>0</v>
      </c>
      <c r="N29" s="48">
        <f>+' BUDGET '!I195-' BUDGET '!I125-' BUDGET '!J125</f>
        <v>0</v>
      </c>
    </row>
    <row r="30" spans="1:14" ht="12.75" customHeight="1" thickBot="1" x14ac:dyDescent="0.25">
      <c r="A30" s="43"/>
      <c r="B30" s="24"/>
      <c r="C30" s="24"/>
      <c r="D30" s="24"/>
      <c r="E30" s="24"/>
      <c r="F30" s="24"/>
      <c r="G30" s="24"/>
      <c r="H30" s="24"/>
      <c r="I30" s="24"/>
      <c r="J30" s="24"/>
      <c r="K30" s="24"/>
      <c r="L30" s="24"/>
      <c r="M30" s="24"/>
      <c r="N30" s="420" t="e">
        <f>SUM(K28:M28)/N28</f>
        <v>#DIV/0!</v>
      </c>
    </row>
    <row r="31" spans="1:14" ht="21.75" customHeight="1" x14ac:dyDescent="0.25">
      <c r="A31" s="45" t="s">
        <v>68</v>
      </c>
      <c r="B31" s="21" t="s">
        <v>37</v>
      </c>
      <c r="C31" s="21" t="s">
        <v>38</v>
      </c>
      <c r="D31" s="21" t="s">
        <v>39</v>
      </c>
      <c r="E31" s="21" t="s">
        <v>40</v>
      </c>
      <c r="F31" s="21" t="s">
        <v>41</v>
      </c>
      <c r="G31" s="21" t="s">
        <v>42</v>
      </c>
      <c r="H31" s="21" t="s">
        <v>43</v>
      </c>
      <c r="I31" s="21" t="s">
        <v>44</v>
      </c>
      <c r="J31" s="21" t="s">
        <v>45</v>
      </c>
      <c r="K31" s="21" t="s">
        <v>46</v>
      </c>
      <c r="L31" s="21" t="s">
        <v>47</v>
      </c>
      <c r="M31" s="21" t="s">
        <v>48</v>
      </c>
      <c r="N31" s="46" t="s">
        <v>7</v>
      </c>
    </row>
    <row r="32" spans="1:14" ht="33" customHeight="1" x14ac:dyDescent="0.25">
      <c r="A32" s="47" t="s">
        <v>51</v>
      </c>
      <c r="B32" s="456"/>
      <c r="C32" s="456"/>
      <c r="D32" s="456"/>
      <c r="E32" s="456"/>
      <c r="F32" s="456"/>
      <c r="G32" s="456"/>
      <c r="H32" s="456"/>
      <c r="I32" s="456"/>
      <c r="J32" s="456"/>
      <c r="K32" s="456"/>
      <c r="L32" s="456"/>
      <c r="M32" s="456"/>
      <c r="N32" s="48">
        <f>SUM(B32:M32)</f>
        <v>0</v>
      </c>
    </row>
    <row r="33" spans="1:14" ht="33" customHeight="1" x14ac:dyDescent="0.25">
      <c r="A33" s="47" t="str">
        <f>RIGHT('BUDGET SUMMARY'!$A$3,LEN('BUDGET SUMMARY'!$A$3)-15)&amp;" ITA CUMULATIVE"</f>
        <v xml:space="preserve">   ENTER FUND SOURCE HERE ITA CUMULATIVE</v>
      </c>
      <c r="B33" s="493">
        <f>+B32</f>
        <v>0</v>
      </c>
      <c r="C33" s="493">
        <f t="shared" ref="C33:M33" si="5">B33+C32</f>
        <v>0</v>
      </c>
      <c r="D33" s="493">
        <f t="shared" si="5"/>
        <v>0</v>
      </c>
      <c r="E33" s="493">
        <f t="shared" si="5"/>
        <v>0</v>
      </c>
      <c r="F33" s="493">
        <f t="shared" si="5"/>
        <v>0</v>
      </c>
      <c r="G33" s="493">
        <f t="shared" si="5"/>
        <v>0</v>
      </c>
      <c r="H33" s="493">
        <f t="shared" si="5"/>
        <v>0</v>
      </c>
      <c r="I33" s="493">
        <f t="shared" si="5"/>
        <v>0</v>
      </c>
      <c r="J33" s="493">
        <f t="shared" si="5"/>
        <v>0</v>
      </c>
      <c r="K33" s="493">
        <f t="shared" si="5"/>
        <v>0</v>
      </c>
      <c r="L33" s="493">
        <f t="shared" si="5"/>
        <v>0</v>
      </c>
      <c r="M33" s="451">
        <f t="shared" si="5"/>
        <v>0</v>
      </c>
      <c r="N33" s="48">
        <f>+' BUDGET '!I128+' BUDGET '!J128</f>
        <v>0</v>
      </c>
    </row>
    <row r="34" spans="1:14" ht="12.75" customHeight="1" thickBot="1" x14ac:dyDescent="0.25">
      <c r="N34" s="469" t="e">
        <f>SUM(K32:M32)/N32</f>
        <v>#DIV/0!</v>
      </c>
    </row>
    <row r="35" spans="1:14" s="395" customFormat="1" ht="25.5" customHeight="1" x14ac:dyDescent="0.25">
      <c r="A35" s="494" t="s">
        <v>217</v>
      </c>
      <c r="B35" s="495">
        <f t="shared" ref="B35:H35" si="6">+B32+B28</f>
        <v>0</v>
      </c>
      <c r="C35" s="495">
        <f t="shared" si="6"/>
        <v>0</v>
      </c>
      <c r="D35" s="495">
        <f t="shared" si="6"/>
        <v>0</v>
      </c>
      <c r="E35" s="495">
        <f t="shared" si="6"/>
        <v>0</v>
      </c>
      <c r="F35" s="495">
        <f t="shared" si="6"/>
        <v>0</v>
      </c>
      <c r="G35" s="495">
        <f t="shared" si="6"/>
        <v>0</v>
      </c>
      <c r="H35" s="495">
        <f t="shared" si="6"/>
        <v>0</v>
      </c>
      <c r="I35" s="495">
        <f>+I32+I28</f>
        <v>0</v>
      </c>
      <c r="J35" s="495">
        <f t="shared" ref="J35:M35" si="7">+J32+J28</f>
        <v>0</v>
      </c>
      <c r="K35" s="495">
        <f t="shared" si="7"/>
        <v>0</v>
      </c>
      <c r="L35" s="495">
        <f t="shared" si="7"/>
        <v>0</v>
      </c>
      <c r="M35" s="495">
        <f t="shared" si="7"/>
        <v>0</v>
      </c>
      <c r="N35" s="497">
        <f>SUM(B35:M35)</f>
        <v>0</v>
      </c>
    </row>
    <row r="36" spans="1:14" s="395" customFormat="1" ht="25.5" customHeight="1" thickBot="1" x14ac:dyDescent="0.3">
      <c r="A36" s="47" t="str">
        <f>RIGHT('BUDGET SUMMARY'!$A$2,LEN('BUDGET SUMMARY'!$A$2)-15)&amp;" TOTAL"</f>
        <v xml:space="preserve">   ENTER FUND SOURCE HERE TOTAL</v>
      </c>
      <c r="B36" s="496">
        <f t="shared" ref="B36:L36" si="8">B33+B29</f>
        <v>0</v>
      </c>
      <c r="C36" s="496">
        <f t="shared" si="8"/>
        <v>0</v>
      </c>
      <c r="D36" s="496">
        <f t="shared" si="8"/>
        <v>0</v>
      </c>
      <c r="E36" s="496">
        <f t="shared" si="8"/>
        <v>0</v>
      </c>
      <c r="F36" s="496">
        <f t="shared" si="8"/>
        <v>0</v>
      </c>
      <c r="G36" s="496">
        <f t="shared" si="8"/>
        <v>0</v>
      </c>
      <c r="H36" s="496">
        <f t="shared" si="8"/>
        <v>0</v>
      </c>
      <c r="I36" s="496">
        <f t="shared" si="8"/>
        <v>0</v>
      </c>
      <c r="J36" s="496">
        <f t="shared" si="8"/>
        <v>0</v>
      </c>
      <c r="K36" s="496">
        <f t="shared" si="8"/>
        <v>0</v>
      </c>
      <c r="L36" s="496">
        <f t="shared" si="8"/>
        <v>0</v>
      </c>
      <c r="M36" s="496">
        <f>M33+M29</f>
        <v>0</v>
      </c>
      <c r="N36" s="491"/>
    </row>
    <row r="37" spans="1:14" s="395" customFormat="1" ht="12.75" customHeight="1" x14ac:dyDescent="0.2">
      <c r="N37" s="490"/>
    </row>
    <row r="38" spans="1:14" ht="12.75" customHeight="1" x14ac:dyDescent="0.2"/>
    <row r="39" spans="1:14" ht="15.75" customHeight="1" x14ac:dyDescent="0.25">
      <c r="A39" s="580" t="s">
        <v>53</v>
      </c>
      <c r="B39" s="580"/>
      <c r="C39" s="580"/>
      <c r="D39" s="580"/>
      <c r="E39" s="580"/>
      <c r="F39" s="580"/>
      <c r="G39" s="580"/>
      <c r="H39" s="580"/>
      <c r="I39" s="580"/>
      <c r="J39" s="580"/>
      <c r="K39" s="580"/>
      <c r="L39" s="580"/>
      <c r="M39" s="580"/>
      <c r="N39" s="580"/>
    </row>
    <row r="40" spans="1:14" ht="12.75" customHeight="1" thickBot="1" x14ac:dyDescent="0.3">
      <c r="A40" s="20"/>
      <c r="B40" s="20"/>
      <c r="C40" s="20"/>
      <c r="D40" s="20"/>
      <c r="E40" s="20"/>
      <c r="F40" s="20"/>
      <c r="G40" s="20"/>
      <c r="H40" s="20"/>
      <c r="I40" s="20"/>
      <c r="J40" s="20"/>
      <c r="K40" s="20"/>
      <c r="L40" s="20"/>
      <c r="M40" s="20"/>
      <c r="N40" s="20"/>
    </row>
    <row r="41" spans="1:14" ht="15.75" customHeight="1" x14ac:dyDescent="0.25">
      <c r="A41" s="581" t="str">
        <f>+'BUDGET SUMMARY'!A4</f>
        <v>Funding Source:   ENTER FUND SOURCE HERE</v>
      </c>
      <c r="B41" s="582"/>
      <c r="C41" s="582"/>
      <c r="D41" s="582"/>
      <c r="E41" s="582"/>
      <c r="F41" s="582"/>
      <c r="G41" s="582"/>
      <c r="H41" s="582"/>
      <c r="I41" s="582"/>
      <c r="J41" s="582"/>
      <c r="K41" s="582"/>
      <c r="L41" s="582"/>
      <c r="M41" s="582"/>
      <c r="N41" s="583"/>
    </row>
    <row r="42" spans="1:14" ht="12.75" customHeight="1" x14ac:dyDescent="0.2">
      <c r="A42" s="43"/>
      <c r="B42" s="24"/>
      <c r="C42" s="24"/>
      <c r="D42" s="24"/>
      <c r="E42" s="24"/>
      <c r="F42" s="24"/>
      <c r="G42" s="24"/>
      <c r="H42" s="24"/>
      <c r="I42" s="24"/>
      <c r="J42" s="24"/>
      <c r="K42" s="24"/>
      <c r="L42" s="24"/>
      <c r="M42" s="24"/>
      <c r="N42" s="44"/>
    </row>
    <row r="43" spans="1:14" ht="21.75" customHeight="1" x14ac:dyDescent="0.25">
      <c r="A43" s="45" t="s">
        <v>52</v>
      </c>
      <c r="B43" s="21" t="s">
        <v>37</v>
      </c>
      <c r="C43" s="21" t="s">
        <v>38</v>
      </c>
      <c r="D43" s="21" t="s">
        <v>39</v>
      </c>
      <c r="E43" s="21" t="s">
        <v>40</v>
      </c>
      <c r="F43" s="21" t="s">
        <v>41</v>
      </c>
      <c r="G43" s="21" t="s">
        <v>42</v>
      </c>
      <c r="H43" s="21" t="s">
        <v>43</v>
      </c>
      <c r="I43" s="21" t="s">
        <v>44</v>
      </c>
      <c r="J43" s="21" t="s">
        <v>45</v>
      </c>
      <c r="K43" s="21" t="s">
        <v>46</v>
      </c>
      <c r="L43" s="21" t="s">
        <v>47</v>
      </c>
      <c r="M43" s="21" t="s">
        <v>48</v>
      </c>
      <c r="N43" s="46" t="s">
        <v>7</v>
      </c>
    </row>
    <row r="44" spans="1:14" ht="33" customHeight="1" x14ac:dyDescent="0.25">
      <c r="A44" s="47" t="s">
        <v>51</v>
      </c>
      <c r="B44" s="456"/>
      <c r="C44" s="456"/>
      <c r="D44" s="456"/>
      <c r="E44" s="456"/>
      <c r="F44" s="456"/>
      <c r="G44" s="456"/>
      <c r="H44" s="456"/>
      <c r="I44" s="456"/>
      <c r="J44" s="456"/>
      <c r="K44" s="456"/>
      <c r="L44" s="456"/>
      <c r="M44" s="456"/>
      <c r="N44" s="48">
        <f>SUM(B44:M44)</f>
        <v>0</v>
      </c>
    </row>
    <row r="45" spans="1:14" ht="33" customHeight="1" x14ac:dyDescent="0.25">
      <c r="A45" s="47" t="str">
        <f>RIGHT('BUDGET SUMMARY'!$A$4,LEN('BUDGET SUMMARY'!$A$4)-15)&amp;" CUMULATIVE LESS ITA"</f>
        <v xml:space="preserve">   ENTER FUND SOURCE HERE CUMULATIVE LESS ITA</v>
      </c>
      <c r="B45" s="457">
        <f>+B44</f>
        <v>0</v>
      </c>
      <c r="C45" s="457">
        <f t="shared" ref="C45:M45" si="9">B45+C44</f>
        <v>0</v>
      </c>
      <c r="D45" s="457">
        <f t="shared" si="9"/>
        <v>0</v>
      </c>
      <c r="E45" s="457">
        <f t="shared" si="9"/>
        <v>0</v>
      </c>
      <c r="F45" s="457">
        <f t="shared" si="9"/>
        <v>0</v>
      </c>
      <c r="G45" s="457">
        <f t="shared" si="9"/>
        <v>0</v>
      </c>
      <c r="H45" s="457">
        <f t="shared" si="9"/>
        <v>0</v>
      </c>
      <c r="I45" s="457">
        <f t="shared" si="9"/>
        <v>0</v>
      </c>
      <c r="J45" s="457">
        <f t="shared" si="9"/>
        <v>0</v>
      </c>
      <c r="K45" s="457">
        <f t="shared" si="9"/>
        <v>0</v>
      </c>
      <c r="L45" s="457">
        <f t="shared" si="9"/>
        <v>0</v>
      </c>
      <c r="M45" s="451">
        <f t="shared" si="9"/>
        <v>0</v>
      </c>
      <c r="N45" s="48">
        <f>+' BUDGET '!K195-' BUDGET '!K125-' BUDGET '!L125</f>
        <v>0</v>
      </c>
    </row>
    <row r="46" spans="1:14" ht="12.75" customHeight="1" thickBot="1" x14ac:dyDescent="0.25">
      <c r="A46" s="43"/>
      <c r="B46" s="24"/>
      <c r="C46" s="24"/>
      <c r="D46" s="24"/>
      <c r="E46" s="24"/>
      <c r="F46" s="24"/>
      <c r="G46" s="24"/>
      <c r="H46" s="24"/>
      <c r="I46" s="24"/>
      <c r="J46" s="24"/>
      <c r="K46" s="24"/>
      <c r="L46" s="24"/>
      <c r="M46" s="24"/>
      <c r="N46" s="420" t="e">
        <f>SUM(K44:M44)/N44</f>
        <v>#DIV/0!</v>
      </c>
    </row>
    <row r="47" spans="1:14" ht="21.75" customHeight="1" x14ac:dyDescent="0.25">
      <c r="A47" s="45" t="s">
        <v>68</v>
      </c>
      <c r="B47" s="21" t="s">
        <v>37</v>
      </c>
      <c r="C47" s="21" t="s">
        <v>38</v>
      </c>
      <c r="D47" s="21" t="s">
        <v>39</v>
      </c>
      <c r="E47" s="21" t="s">
        <v>40</v>
      </c>
      <c r="F47" s="21" t="s">
        <v>41</v>
      </c>
      <c r="G47" s="21" t="s">
        <v>42</v>
      </c>
      <c r="H47" s="21" t="s">
        <v>43</v>
      </c>
      <c r="I47" s="21" t="s">
        <v>44</v>
      </c>
      <c r="J47" s="21" t="s">
        <v>45</v>
      </c>
      <c r="K47" s="21" t="s">
        <v>46</v>
      </c>
      <c r="L47" s="21" t="s">
        <v>47</v>
      </c>
      <c r="M47" s="21" t="s">
        <v>48</v>
      </c>
      <c r="N47" s="46" t="s">
        <v>7</v>
      </c>
    </row>
    <row r="48" spans="1:14" ht="33" customHeight="1" x14ac:dyDescent="0.25">
      <c r="A48" s="47" t="s">
        <v>51</v>
      </c>
      <c r="B48" s="456"/>
      <c r="C48" s="456"/>
      <c r="D48" s="456"/>
      <c r="E48" s="456"/>
      <c r="F48" s="456"/>
      <c r="G48" s="456"/>
      <c r="H48" s="456"/>
      <c r="I48" s="456"/>
      <c r="J48" s="456"/>
      <c r="K48" s="456"/>
      <c r="L48" s="456"/>
      <c r="M48" s="456"/>
      <c r="N48" s="48">
        <f>SUM(B48:M48)</f>
        <v>0</v>
      </c>
    </row>
    <row r="49" spans="1:14" ht="33" customHeight="1" x14ac:dyDescent="0.25">
      <c r="A49" s="47" t="str">
        <f>RIGHT('BUDGET SUMMARY'!$A$4,LEN('BUDGET SUMMARY'!$A$4)-15)&amp;" ITA CUMULATIVE"</f>
        <v xml:space="preserve">   ENTER FUND SOURCE HERE ITA CUMULATIVE</v>
      </c>
      <c r="B49" s="493">
        <f>+B48</f>
        <v>0</v>
      </c>
      <c r="C49" s="493">
        <f t="shared" ref="C49:M49" si="10">B49+C48</f>
        <v>0</v>
      </c>
      <c r="D49" s="493">
        <f t="shared" si="10"/>
        <v>0</v>
      </c>
      <c r="E49" s="493">
        <f t="shared" si="10"/>
        <v>0</v>
      </c>
      <c r="F49" s="493">
        <f t="shared" si="10"/>
        <v>0</v>
      </c>
      <c r="G49" s="493">
        <f t="shared" si="10"/>
        <v>0</v>
      </c>
      <c r="H49" s="493">
        <f t="shared" si="10"/>
        <v>0</v>
      </c>
      <c r="I49" s="493">
        <f t="shared" si="10"/>
        <v>0</v>
      </c>
      <c r="J49" s="493">
        <f t="shared" si="10"/>
        <v>0</v>
      </c>
      <c r="K49" s="493">
        <f t="shared" si="10"/>
        <v>0</v>
      </c>
      <c r="L49" s="493">
        <f t="shared" si="10"/>
        <v>0</v>
      </c>
      <c r="M49" s="451">
        <f t="shared" si="10"/>
        <v>0</v>
      </c>
      <c r="N49" s="48">
        <f>+' BUDGET '!K128+' BUDGET '!L128</f>
        <v>0</v>
      </c>
    </row>
    <row r="50" spans="1:14" ht="12.75" customHeight="1" thickBot="1" x14ac:dyDescent="0.25">
      <c r="N50" s="469" t="e">
        <f>SUM(K48:M48)/N48</f>
        <v>#DIV/0!</v>
      </c>
    </row>
    <row r="51" spans="1:14" s="395" customFormat="1" ht="25.5" customHeight="1" x14ac:dyDescent="0.25">
      <c r="A51" s="494" t="s">
        <v>217</v>
      </c>
      <c r="B51" s="495">
        <f t="shared" ref="B51:H51" si="11">+B48+B44</f>
        <v>0</v>
      </c>
      <c r="C51" s="495">
        <f t="shared" si="11"/>
        <v>0</v>
      </c>
      <c r="D51" s="495">
        <f t="shared" si="11"/>
        <v>0</v>
      </c>
      <c r="E51" s="495">
        <f t="shared" si="11"/>
        <v>0</v>
      </c>
      <c r="F51" s="495">
        <f t="shared" si="11"/>
        <v>0</v>
      </c>
      <c r="G51" s="495">
        <f t="shared" si="11"/>
        <v>0</v>
      </c>
      <c r="H51" s="495">
        <f t="shared" si="11"/>
        <v>0</v>
      </c>
      <c r="I51" s="495">
        <f>+I48+I44</f>
        <v>0</v>
      </c>
      <c r="J51" s="495">
        <f t="shared" ref="J51:M51" si="12">+J48+J44</f>
        <v>0</v>
      </c>
      <c r="K51" s="495">
        <f t="shared" si="12"/>
        <v>0</v>
      </c>
      <c r="L51" s="495">
        <f t="shared" si="12"/>
        <v>0</v>
      </c>
      <c r="M51" s="495">
        <f t="shared" si="12"/>
        <v>0</v>
      </c>
      <c r="N51" s="497">
        <f>SUM(B51:M51)</f>
        <v>0</v>
      </c>
    </row>
    <row r="52" spans="1:14" s="395" customFormat="1" ht="25.5" customHeight="1" thickBot="1" x14ac:dyDescent="0.3">
      <c r="A52" s="47" t="str">
        <f>RIGHT('BUDGET SUMMARY'!$A$2,LEN('BUDGET SUMMARY'!$A$2)-15)&amp;" TOTAL"</f>
        <v xml:space="preserve">   ENTER FUND SOURCE HERE TOTAL</v>
      </c>
      <c r="B52" s="496">
        <f t="shared" ref="B52:L52" si="13">B49+B45</f>
        <v>0</v>
      </c>
      <c r="C52" s="496">
        <f t="shared" si="13"/>
        <v>0</v>
      </c>
      <c r="D52" s="496">
        <f t="shared" si="13"/>
        <v>0</v>
      </c>
      <c r="E52" s="496">
        <f t="shared" si="13"/>
        <v>0</v>
      </c>
      <c r="F52" s="496">
        <f t="shared" si="13"/>
        <v>0</v>
      </c>
      <c r="G52" s="496">
        <f t="shared" si="13"/>
        <v>0</v>
      </c>
      <c r="H52" s="496">
        <f t="shared" si="13"/>
        <v>0</v>
      </c>
      <c r="I52" s="496">
        <f t="shared" si="13"/>
        <v>0</v>
      </c>
      <c r="J52" s="496">
        <f t="shared" si="13"/>
        <v>0</v>
      </c>
      <c r="K52" s="496">
        <f t="shared" si="13"/>
        <v>0</v>
      </c>
      <c r="L52" s="496">
        <f t="shared" si="13"/>
        <v>0</v>
      </c>
      <c r="M52" s="496">
        <f>M49+M45</f>
        <v>0</v>
      </c>
      <c r="N52" s="491"/>
    </row>
    <row r="53" spans="1:14" ht="12.75" customHeight="1" thickBot="1" x14ac:dyDescent="0.25">
      <c r="A53" s="488"/>
      <c r="B53" s="488"/>
      <c r="C53" s="488"/>
      <c r="D53" s="488"/>
      <c r="E53" s="488"/>
      <c r="F53" s="488"/>
      <c r="G53" s="488"/>
      <c r="H53" s="488"/>
      <c r="I53" s="488"/>
      <c r="J53" s="488"/>
      <c r="K53" s="488"/>
      <c r="L53" s="488"/>
      <c r="M53" s="488"/>
      <c r="N53" s="488"/>
    </row>
    <row r="54" spans="1:14" s="395" customFormat="1" ht="12.75" customHeight="1" x14ac:dyDescent="0.2">
      <c r="A54" s="387"/>
      <c r="B54" s="387"/>
      <c r="C54" s="387"/>
      <c r="D54" s="387"/>
      <c r="E54" s="387"/>
      <c r="F54" s="387"/>
      <c r="G54" s="387"/>
      <c r="H54" s="387"/>
      <c r="I54" s="387"/>
      <c r="J54" s="387"/>
      <c r="K54" s="387"/>
      <c r="L54" s="387"/>
      <c r="M54" s="387"/>
      <c r="N54" s="387"/>
    </row>
    <row r="55" spans="1:14" ht="13.5" thickBot="1" x14ac:dyDescent="0.25"/>
    <row r="56" spans="1:14" ht="30.75" customHeight="1" thickBot="1" x14ac:dyDescent="0.3">
      <c r="A56" s="177" t="s">
        <v>219</v>
      </c>
      <c r="B56" s="453">
        <f t="shared" ref="B56:M56" si="14">+B29+B13+B45</f>
        <v>0</v>
      </c>
      <c r="C56" s="453">
        <f t="shared" si="14"/>
        <v>0</v>
      </c>
      <c r="D56" s="453">
        <f t="shared" si="14"/>
        <v>0</v>
      </c>
      <c r="E56" s="453">
        <f t="shared" si="14"/>
        <v>0</v>
      </c>
      <c r="F56" s="453">
        <f t="shared" si="14"/>
        <v>0</v>
      </c>
      <c r="G56" s="453">
        <f t="shared" si="14"/>
        <v>0</v>
      </c>
      <c r="H56" s="453">
        <f t="shared" si="14"/>
        <v>0</v>
      </c>
      <c r="I56" s="453">
        <f t="shared" si="14"/>
        <v>0</v>
      </c>
      <c r="J56" s="453">
        <f t="shared" si="14"/>
        <v>0</v>
      </c>
      <c r="K56" s="453">
        <f t="shared" si="14"/>
        <v>0</v>
      </c>
      <c r="L56" s="453">
        <f t="shared" si="14"/>
        <v>0</v>
      </c>
      <c r="M56" s="452">
        <f t="shared" si="14"/>
        <v>0</v>
      </c>
      <c r="N56" s="41">
        <f>+'BUDGET SUMMARY'!F38-'BUDGET SUMMARY'!F25</f>
        <v>0</v>
      </c>
    </row>
    <row r="57" spans="1:14" ht="27" customHeight="1" thickBot="1" x14ac:dyDescent="0.25"/>
    <row r="58" spans="1:14" ht="27" customHeight="1" thickBot="1" x14ac:dyDescent="0.3">
      <c r="A58" s="487" t="s">
        <v>218</v>
      </c>
      <c r="B58" s="453">
        <f t="shared" ref="B58:M58" si="15">+B33+B17+B49</f>
        <v>0</v>
      </c>
      <c r="C58" s="453">
        <f t="shared" si="15"/>
        <v>0</v>
      </c>
      <c r="D58" s="453">
        <f t="shared" si="15"/>
        <v>0</v>
      </c>
      <c r="E58" s="453">
        <f t="shared" si="15"/>
        <v>0</v>
      </c>
      <c r="F58" s="453">
        <f t="shared" si="15"/>
        <v>0</v>
      </c>
      <c r="G58" s="453">
        <f t="shared" si="15"/>
        <v>0</v>
      </c>
      <c r="H58" s="453">
        <f t="shared" si="15"/>
        <v>0</v>
      </c>
      <c r="I58" s="453">
        <f t="shared" si="15"/>
        <v>0</v>
      </c>
      <c r="J58" s="453">
        <f t="shared" si="15"/>
        <v>0</v>
      </c>
      <c r="K58" s="453">
        <f t="shared" si="15"/>
        <v>0</v>
      </c>
      <c r="L58" s="453">
        <f t="shared" si="15"/>
        <v>0</v>
      </c>
      <c r="M58" s="40">
        <f t="shared" si="15"/>
        <v>0</v>
      </c>
      <c r="N58" s="41">
        <f>+'BUDGET SUMMARY'!F25</f>
        <v>0</v>
      </c>
    </row>
    <row r="59" spans="1:14" ht="27" customHeight="1" thickBot="1" x14ac:dyDescent="0.25"/>
    <row r="60" spans="1:14" ht="27" customHeight="1" thickBot="1" x14ac:dyDescent="0.3">
      <c r="A60" s="42" t="s">
        <v>101</v>
      </c>
      <c r="B60" s="40"/>
      <c r="C60" s="40"/>
      <c r="D60" s="40"/>
      <c r="E60" s="40"/>
      <c r="F60" s="40"/>
      <c r="G60" s="40"/>
      <c r="H60" s="40"/>
      <c r="I60" s="40"/>
      <c r="J60" s="40"/>
      <c r="K60" s="40"/>
      <c r="L60" s="40"/>
      <c r="M60" s="40">
        <f>(+'BUDGET SUMMARY'!J35+'BUDGET SUMMARY'!J36)*-1</f>
        <v>0</v>
      </c>
      <c r="N60" s="41">
        <f>+' BUDGET '!M192</f>
        <v>0</v>
      </c>
    </row>
    <row r="61" spans="1:14" ht="27" customHeight="1" thickBot="1" x14ac:dyDescent="0.25"/>
    <row r="62" spans="1:14" ht="27" customHeight="1" thickBot="1" x14ac:dyDescent="0.3">
      <c r="A62" s="42" t="s">
        <v>79</v>
      </c>
      <c r="B62" s="40"/>
      <c r="C62" s="40"/>
      <c r="D62" s="40"/>
      <c r="E62" s="40"/>
      <c r="F62" s="40"/>
      <c r="G62" s="40"/>
      <c r="H62" s="40"/>
      <c r="I62" s="40"/>
      <c r="J62" s="40"/>
      <c r="K62" s="40"/>
      <c r="L62" s="40"/>
      <c r="M62" s="40">
        <f>+M56+M58+M60</f>
        <v>0</v>
      </c>
      <c r="N62" s="41">
        <f>+N56+N58+N60</f>
        <v>0</v>
      </c>
    </row>
  </sheetData>
  <protectedRanges>
    <protectedRange sqref="B12:M12 B16:M16 B28:M28 B32:M32 B44:M44 B48:M48" name="Range1"/>
  </protectedRanges>
  <mergeCells count="7">
    <mergeCell ref="A4:N4"/>
    <mergeCell ref="A7:N7"/>
    <mergeCell ref="A9:N9"/>
    <mergeCell ref="A39:N39"/>
    <mergeCell ref="A41:N41"/>
    <mergeCell ref="A23:N23"/>
    <mergeCell ref="A25:N25"/>
  </mergeCells>
  <phoneticPr fontId="0" type="noConversion"/>
  <pageMargins left="0.25" right="0" top="0.62" bottom="0.25" header="0" footer="0"/>
  <pageSetup scale="68" fitToHeight="2" orientation="landscape" r:id="rId1"/>
  <headerFooter alignWithMargins="0"/>
  <rowBreaks count="1" manualBreakCount="1">
    <brk id="33"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
  <sheetViews>
    <sheetView zoomScaleNormal="100" workbookViewId="0">
      <pane xSplit="3" ySplit="11" topLeftCell="D12" activePane="bottomRight" state="frozen"/>
      <selection pane="topRight" activeCell="D1" sqref="D1"/>
      <selection pane="bottomLeft" activeCell="A12" sqref="A12"/>
      <selection pane="bottomRight" activeCell="A12" sqref="A12:D12"/>
    </sheetView>
  </sheetViews>
  <sheetFormatPr defaultRowHeight="12.75" x14ac:dyDescent="0.2"/>
  <cols>
    <col min="2" max="2" width="8.28515625" customWidth="1"/>
    <col min="3" max="3" width="25.28515625" customWidth="1"/>
    <col min="4" max="4" width="11" customWidth="1"/>
    <col min="5" max="5" width="9.28515625" customWidth="1"/>
    <col min="6" max="6" width="9.7109375" customWidth="1"/>
    <col min="7" max="7" width="9.42578125" customWidth="1"/>
    <col min="8" max="8" width="10.5703125" customWidth="1"/>
    <col min="9" max="9" width="10.5703125" style="395" customWidth="1"/>
    <col min="10" max="10" width="10.7109375" customWidth="1"/>
    <col min="11" max="12" width="10.7109375" style="395" customWidth="1"/>
    <col min="13" max="13" width="10.7109375" customWidth="1"/>
    <col min="14" max="14" width="9" customWidth="1"/>
    <col min="15" max="15" width="6.42578125" customWidth="1"/>
    <col min="16" max="16" width="9.7109375" customWidth="1"/>
  </cols>
  <sheetData>
    <row r="1" spans="1:18" x14ac:dyDescent="0.2">
      <c r="A1" s="1" t="str">
        <f>+'BUDGET SUMMARY'!A1</f>
        <v>Agency Name:  ENTER YOUR AGENCY NAME HERE</v>
      </c>
      <c r="R1" s="116">
        <f ca="1">TODAY()</f>
        <v>43521</v>
      </c>
    </row>
    <row r="2" spans="1:18" x14ac:dyDescent="0.2">
      <c r="A2" s="1" t="str">
        <f>+'BUDGET SUMMARY'!A1:A2</f>
        <v>Funding Source:   ENTER FUND SOURCE HERE</v>
      </c>
    </row>
    <row r="3" spans="1:18" x14ac:dyDescent="0.2">
      <c r="A3" s="1" t="str">
        <f>+'BUDGET SUMMARY'!A3</f>
        <v>Funding Source:   ENTER FUND SOURCE HERE</v>
      </c>
    </row>
    <row r="4" spans="1:18" x14ac:dyDescent="0.2">
      <c r="A4" s="1" t="str">
        <f>+'BUDGET SUMMARY'!A4</f>
        <v>Funding Source:   ENTER FUND SOURCE HERE</v>
      </c>
    </row>
    <row r="5" spans="1:18" x14ac:dyDescent="0.2">
      <c r="A5" s="1" t="str">
        <f>+'BUDGET SUMMARY'!A5</f>
        <v>Contract #:   ENTER CONTRACT NUMBER HERE</v>
      </c>
    </row>
    <row r="6" spans="1:18" x14ac:dyDescent="0.2">
      <c r="A6" s="1" t="str">
        <f>+'BUDGET SUMMARY'!A6</f>
        <v>Addendum #:   ORIGINAL</v>
      </c>
    </row>
    <row r="7" spans="1:18" ht="12" customHeight="1" x14ac:dyDescent="0.2">
      <c r="A7" s="537" t="s">
        <v>63</v>
      </c>
      <c r="B7" s="537"/>
      <c r="C7" s="537"/>
      <c r="D7" s="537"/>
      <c r="E7" s="537"/>
      <c r="F7" s="537"/>
      <c r="G7" s="537"/>
      <c r="H7" s="537"/>
      <c r="I7" s="537"/>
      <c r="J7" s="537"/>
      <c r="K7" s="537"/>
      <c r="L7" s="537"/>
      <c r="M7" s="537"/>
      <c r="N7" s="537"/>
      <c r="O7" s="537"/>
      <c r="P7" s="537"/>
      <c r="Q7" s="537"/>
      <c r="R7" s="537"/>
    </row>
    <row r="8" spans="1:18" ht="12.75" customHeight="1" x14ac:dyDescent="0.2">
      <c r="A8" s="537"/>
      <c r="B8" s="537"/>
      <c r="C8" s="537"/>
      <c r="D8" s="537"/>
      <c r="E8" s="537"/>
      <c r="F8" s="537"/>
      <c r="G8" s="537"/>
      <c r="H8" s="537"/>
      <c r="I8" s="537"/>
      <c r="J8" s="537"/>
      <c r="K8" s="537"/>
      <c r="L8" s="537"/>
      <c r="M8" s="537"/>
      <c r="N8" s="537"/>
      <c r="O8" s="537"/>
      <c r="P8" s="537"/>
      <c r="Q8" s="537"/>
      <c r="R8" s="537"/>
    </row>
    <row r="10" spans="1:18" ht="15.75" customHeight="1" x14ac:dyDescent="0.2">
      <c r="A10" s="598" t="s">
        <v>117</v>
      </c>
      <c r="B10" s="599"/>
      <c r="C10" s="600"/>
      <c r="D10" s="592" t="s">
        <v>118</v>
      </c>
      <c r="E10" s="587" t="s">
        <v>222</v>
      </c>
      <c r="F10" s="592" t="s">
        <v>223</v>
      </c>
      <c r="G10" s="594" t="s">
        <v>233</v>
      </c>
      <c r="H10" s="595"/>
      <c r="I10" s="498"/>
      <c r="J10" s="587" t="s">
        <v>114</v>
      </c>
      <c r="K10" s="594" t="s">
        <v>232</v>
      </c>
      <c r="L10" s="595"/>
      <c r="M10" s="587" t="s">
        <v>119</v>
      </c>
      <c r="N10" s="587" t="s">
        <v>224</v>
      </c>
      <c r="O10" s="587" t="s">
        <v>120</v>
      </c>
      <c r="P10" s="587" t="s">
        <v>225</v>
      </c>
      <c r="Q10" s="587" t="s">
        <v>109</v>
      </c>
      <c r="R10" s="596" t="s">
        <v>121</v>
      </c>
    </row>
    <row r="11" spans="1:18" ht="33" customHeight="1" x14ac:dyDescent="0.2">
      <c r="A11" s="601"/>
      <c r="B11" s="602"/>
      <c r="C11" s="603"/>
      <c r="D11" s="593"/>
      <c r="E11" s="588"/>
      <c r="F11" s="593"/>
      <c r="G11" s="231" t="s">
        <v>61</v>
      </c>
      <c r="H11" s="231" t="s">
        <v>62</v>
      </c>
      <c r="I11" s="499" t="s">
        <v>226</v>
      </c>
      <c r="J11" s="588"/>
      <c r="K11" s="231" t="s">
        <v>61</v>
      </c>
      <c r="L11" s="231" t="s">
        <v>62</v>
      </c>
      <c r="M11" s="588"/>
      <c r="N11" s="588"/>
      <c r="O11" s="588"/>
      <c r="P11" s="588"/>
      <c r="Q11" s="588"/>
      <c r="R11" s="597"/>
    </row>
    <row r="12" spans="1:18" ht="30" customHeight="1" x14ac:dyDescent="0.2">
      <c r="A12" s="604" t="s">
        <v>194</v>
      </c>
      <c r="B12" s="605"/>
      <c r="C12" s="605"/>
      <c r="D12" s="606"/>
      <c r="E12" s="229"/>
      <c r="F12" s="230"/>
      <c r="G12" s="221"/>
      <c r="H12" s="221"/>
      <c r="I12" s="500"/>
      <c r="J12" s="229"/>
      <c r="K12" s="509"/>
      <c r="L12" s="509"/>
      <c r="M12" s="229"/>
      <c r="N12" s="229"/>
      <c r="O12" s="229"/>
      <c r="P12" s="229"/>
      <c r="Q12" s="229"/>
      <c r="R12" s="229"/>
    </row>
    <row r="13" spans="1:18" ht="12.75" customHeight="1" x14ac:dyDescent="0.2">
      <c r="A13" s="516">
        <f>+' BUDGET '!B69</f>
        <v>0</v>
      </c>
      <c r="B13" s="167"/>
      <c r="C13" s="168"/>
      <c r="D13" s="517"/>
      <c r="E13" s="288"/>
      <c r="F13" s="288"/>
      <c r="G13" s="288"/>
      <c r="H13" s="288"/>
      <c r="I13" s="288"/>
      <c r="J13" s="288"/>
      <c r="K13" s="288"/>
      <c r="L13" s="288"/>
      <c r="M13" s="288"/>
      <c r="N13" s="288"/>
      <c r="O13" s="288"/>
      <c r="P13" s="288"/>
      <c r="Q13" s="288"/>
      <c r="R13" s="4">
        <f t="shared" ref="R13:R31" si="0">SUM(D13:Q13)</f>
        <v>0</v>
      </c>
    </row>
    <row r="14" spans="1:18" x14ac:dyDescent="0.2">
      <c r="A14" s="166">
        <f>+' BUDGET '!B70</f>
        <v>0</v>
      </c>
      <c r="B14" s="171"/>
      <c r="C14" s="172"/>
      <c r="D14" s="169"/>
      <c r="E14" s="169"/>
      <c r="F14" s="173"/>
      <c r="G14" s="169"/>
      <c r="H14" s="169"/>
      <c r="I14" s="169"/>
      <c r="J14" s="169"/>
      <c r="K14" s="169"/>
      <c r="L14" s="169"/>
      <c r="M14" s="169"/>
      <c r="N14" s="169"/>
      <c r="O14" s="169"/>
      <c r="P14" s="169"/>
      <c r="Q14" s="169"/>
      <c r="R14" s="4">
        <f t="shared" si="0"/>
        <v>0</v>
      </c>
    </row>
    <row r="15" spans="1:18" x14ac:dyDescent="0.2">
      <c r="A15" s="166">
        <f>+' BUDGET '!B71</f>
        <v>0</v>
      </c>
      <c r="B15" s="171"/>
      <c r="C15" s="172"/>
      <c r="D15" s="169"/>
      <c r="E15" s="169"/>
      <c r="F15" s="173"/>
      <c r="G15" s="169"/>
      <c r="H15" s="169"/>
      <c r="I15" s="169"/>
      <c r="J15" s="169"/>
      <c r="K15" s="169"/>
      <c r="L15" s="169"/>
      <c r="M15" s="169"/>
      <c r="N15" s="169"/>
      <c r="O15" s="169"/>
      <c r="P15" s="169"/>
      <c r="Q15" s="169"/>
      <c r="R15" s="4">
        <f t="shared" si="0"/>
        <v>0</v>
      </c>
    </row>
    <row r="16" spans="1:18" x14ac:dyDescent="0.2">
      <c r="A16" s="166">
        <f>+' BUDGET '!B72</f>
        <v>0</v>
      </c>
      <c r="B16" s="171"/>
      <c r="C16" s="172"/>
      <c r="D16" s="169"/>
      <c r="E16" s="169"/>
      <c r="F16" s="173"/>
      <c r="G16" s="169"/>
      <c r="H16" s="169"/>
      <c r="I16" s="169"/>
      <c r="J16" s="169"/>
      <c r="K16" s="169"/>
      <c r="L16" s="169"/>
      <c r="M16" s="169"/>
      <c r="N16" s="169"/>
      <c r="O16" s="169"/>
      <c r="P16" s="169"/>
      <c r="Q16" s="169"/>
      <c r="R16" s="4">
        <f t="shared" si="0"/>
        <v>0</v>
      </c>
    </row>
    <row r="17" spans="1:18" x14ac:dyDescent="0.2">
      <c r="A17" s="166">
        <f>+' BUDGET '!B73</f>
        <v>0</v>
      </c>
      <c r="B17" s="171"/>
      <c r="C17" s="172"/>
      <c r="D17" s="169"/>
      <c r="E17" s="169"/>
      <c r="F17" s="173"/>
      <c r="G17" s="169"/>
      <c r="H17" s="169"/>
      <c r="I17" s="169"/>
      <c r="J17" s="169"/>
      <c r="K17" s="169"/>
      <c r="L17" s="169"/>
      <c r="M17" s="169"/>
      <c r="N17" s="169"/>
      <c r="O17" s="169"/>
      <c r="P17" s="169"/>
      <c r="Q17" s="169"/>
      <c r="R17" s="4">
        <f t="shared" si="0"/>
        <v>0</v>
      </c>
    </row>
    <row r="18" spans="1:18" x14ac:dyDescent="0.2">
      <c r="A18" s="166">
        <f>+' BUDGET '!B74</f>
        <v>0</v>
      </c>
      <c r="B18" s="171"/>
      <c r="C18" s="172"/>
      <c r="D18" s="169"/>
      <c r="E18" s="169"/>
      <c r="F18" s="173"/>
      <c r="G18" s="169"/>
      <c r="H18" s="169"/>
      <c r="I18" s="169"/>
      <c r="J18" s="169"/>
      <c r="K18" s="169"/>
      <c r="L18" s="169"/>
      <c r="M18" s="169"/>
      <c r="N18" s="169"/>
      <c r="O18" s="169"/>
      <c r="P18" s="169"/>
      <c r="Q18" s="169"/>
      <c r="R18" s="4">
        <f t="shared" si="0"/>
        <v>0</v>
      </c>
    </row>
    <row r="19" spans="1:18" x14ac:dyDescent="0.2">
      <c r="A19" s="166">
        <f>+' BUDGET '!B75</f>
        <v>0</v>
      </c>
      <c r="B19" s="171"/>
      <c r="C19" s="172"/>
      <c r="D19" s="169"/>
      <c r="E19" s="169"/>
      <c r="F19" s="173"/>
      <c r="G19" s="169"/>
      <c r="H19" s="169"/>
      <c r="I19" s="169"/>
      <c r="J19" s="169"/>
      <c r="K19" s="169"/>
      <c r="L19" s="169"/>
      <c r="M19" s="169"/>
      <c r="N19" s="169"/>
      <c r="O19" s="169"/>
      <c r="P19" s="169"/>
      <c r="Q19" s="169"/>
      <c r="R19" s="4">
        <f t="shared" si="0"/>
        <v>0</v>
      </c>
    </row>
    <row r="20" spans="1:18" x14ac:dyDescent="0.2">
      <c r="A20" s="166">
        <f>+' BUDGET '!B76</f>
        <v>0</v>
      </c>
      <c r="B20" s="171"/>
      <c r="C20" s="172"/>
      <c r="D20" s="169"/>
      <c r="E20" s="169"/>
      <c r="F20" s="173"/>
      <c r="G20" s="169"/>
      <c r="H20" s="169"/>
      <c r="I20" s="169"/>
      <c r="J20" s="169"/>
      <c r="K20" s="169"/>
      <c r="L20" s="169"/>
      <c r="M20" s="169"/>
      <c r="N20" s="169"/>
      <c r="O20" s="169"/>
      <c r="P20" s="169"/>
      <c r="Q20" s="169"/>
      <c r="R20" s="4">
        <f t="shared" si="0"/>
        <v>0</v>
      </c>
    </row>
    <row r="21" spans="1:18" x14ac:dyDescent="0.2">
      <c r="A21" s="166">
        <f>+' BUDGET '!B77</f>
        <v>0</v>
      </c>
      <c r="B21" s="171"/>
      <c r="C21" s="172"/>
      <c r="D21" s="169"/>
      <c r="E21" s="169"/>
      <c r="F21" s="173"/>
      <c r="G21" s="169"/>
      <c r="H21" s="169"/>
      <c r="I21" s="169"/>
      <c r="J21" s="169"/>
      <c r="K21" s="169"/>
      <c r="L21" s="169"/>
      <c r="M21" s="169"/>
      <c r="N21" s="169"/>
      <c r="O21" s="169"/>
      <c r="P21" s="169"/>
      <c r="Q21" s="169"/>
      <c r="R21" s="4">
        <f t="shared" si="0"/>
        <v>0</v>
      </c>
    </row>
    <row r="22" spans="1:18" x14ac:dyDescent="0.2">
      <c r="A22" s="166">
        <f>+' BUDGET '!B78</f>
        <v>0</v>
      </c>
      <c r="B22" s="171"/>
      <c r="C22" s="172"/>
      <c r="D22" s="169"/>
      <c r="E22" s="169"/>
      <c r="F22" s="173"/>
      <c r="G22" s="169"/>
      <c r="H22" s="169"/>
      <c r="I22" s="169"/>
      <c r="J22" s="169"/>
      <c r="K22" s="169"/>
      <c r="L22" s="169"/>
      <c r="M22" s="169"/>
      <c r="N22" s="169"/>
      <c r="O22" s="169"/>
      <c r="P22" s="169"/>
      <c r="Q22" s="169"/>
      <c r="R22" s="4">
        <f t="shared" si="0"/>
        <v>0</v>
      </c>
    </row>
    <row r="23" spans="1:18" x14ac:dyDescent="0.2">
      <c r="A23" s="166">
        <f>+' BUDGET '!B79</f>
        <v>0</v>
      </c>
      <c r="B23" s="171"/>
      <c r="C23" s="172"/>
      <c r="D23" s="169"/>
      <c r="E23" s="169"/>
      <c r="F23" s="173"/>
      <c r="G23" s="169"/>
      <c r="H23" s="169"/>
      <c r="I23" s="169"/>
      <c r="J23" s="169"/>
      <c r="K23" s="169"/>
      <c r="L23" s="169"/>
      <c r="M23" s="169"/>
      <c r="N23" s="169"/>
      <c r="O23" s="169"/>
      <c r="P23" s="169"/>
      <c r="Q23" s="169"/>
      <c r="R23" s="4">
        <f t="shared" si="0"/>
        <v>0</v>
      </c>
    </row>
    <row r="24" spans="1:18" x14ac:dyDescent="0.2">
      <c r="A24" s="166">
        <f>+' BUDGET '!B80</f>
        <v>0</v>
      </c>
      <c r="B24" s="171"/>
      <c r="C24" s="172"/>
      <c r="D24" s="169"/>
      <c r="E24" s="169"/>
      <c r="F24" s="173"/>
      <c r="G24" s="169"/>
      <c r="H24" s="169"/>
      <c r="I24" s="169"/>
      <c r="J24" s="169"/>
      <c r="K24" s="169"/>
      <c r="L24" s="169"/>
      <c r="M24" s="169"/>
      <c r="N24" s="169"/>
      <c r="O24" s="169"/>
      <c r="P24" s="169"/>
      <c r="Q24" s="169"/>
      <c r="R24" s="4">
        <f t="shared" si="0"/>
        <v>0</v>
      </c>
    </row>
    <row r="25" spans="1:18" x14ac:dyDescent="0.2">
      <c r="A25" s="525">
        <f>+' BUDGET '!B81</f>
        <v>0</v>
      </c>
      <c r="B25" s="526"/>
      <c r="C25" s="527"/>
      <c r="D25" s="528"/>
      <c r="E25" s="528"/>
      <c r="F25" s="525"/>
      <c r="G25" s="528"/>
      <c r="H25" s="528"/>
      <c r="I25" s="528"/>
      <c r="J25" s="528"/>
      <c r="K25" s="528"/>
      <c r="L25" s="528"/>
      <c r="M25" s="528"/>
      <c r="N25" s="528"/>
      <c r="O25" s="528"/>
      <c r="P25" s="528"/>
      <c r="Q25" s="528"/>
      <c r="R25" s="529">
        <f t="shared" si="0"/>
        <v>0</v>
      </c>
    </row>
    <row r="26" spans="1:18" x14ac:dyDescent="0.2">
      <c r="A26" s="519">
        <f>+' BUDGET '!B82</f>
        <v>0</v>
      </c>
      <c r="B26" s="520"/>
      <c r="C26" s="521"/>
      <c r="D26" s="522"/>
      <c r="E26" s="522"/>
      <c r="F26" s="523"/>
      <c r="G26" s="522"/>
      <c r="H26" s="522"/>
      <c r="I26" s="522"/>
      <c r="J26" s="522"/>
      <c r="K26" s="522"/>
      <c r="L26" s="522"/>
      <c r="M26" s="522"/>
      <c r="N26" s="522"/>
      <c r="O26" s="522"/>
      <c r="P26" s="522"/>
      <c r="Q26" s="522"/>
      <c r="R26" s="524">
        <f t="shared" si="0"/>
        <v>0</v>
      </c>
    </row>
    <row r="27" spans="1:18" x14ac:dyDescent="0.2">
      <c r="A27" s="166">
        <f>+' BUDGET '!B83</f>
        <v>0</v>
      </c>
      <c r="B27" s="171"/>
      <c r="C27" s="172"/>
      <c r="D27" s="169"/>
      <c r="E27" s="169"/>
      <c r="F27" s="173"/>
      <c r="G27" s="169"/>
      <c r="H27" s="169"/>
      <c r="I27" s="169"/>
      <c r="J27" s="169"/>
      <c r="K27" s="169"/>
      <c r="L27" s="169"/>
      <c r="M27" s="169"/>
      <c r="N27" s="169"/>
      <c r="O27" s="169"/>
      <c r="P27" s="169"/>
      <c r="Q27" s="169"/>
      <c r="R27" s="4">
        <f t="shared" si="0"/>
        <v>0</v>
      </c>
    </row>
    <row r="28" spans="1:18" x14ac:dyDescent="0.2">
      <c r="A28" s="166">
        <f>+' BUDGET '!B84</f>
        <v>0</v>
      </c>
      <c r="B28" s="171"/>
      <c r="C28" s="172"/>
      <c r="D28" s="169"/>
      <c r="E28" s="169"/>
      <c r="F28" s="173"/>
      <c r="G28" s="169"/>
      <c r="H28" s="169"/>
      <c r="I28" s="169"/>
      <c r="J28" s="169"/>
      <c r="K28" s="169"/>
      <c r="L28" s="169"/>
      <c r="M28" s="169"/>
      <c r="N28" s="169"/>
      <c r="O28" s="169"/>
      <c r="P28" s="169"/>
      <c r="Q28" s="169"/>
      <c r="R28" s="4">
        <f t="shared" si="0"/>
        <v>0</v>
      </c>
    </row>
    <row r="29" spans="1:18" x14ac:dyDescent="0.2">
      <c r="A29" s="166">
        <f>+' BUDGET '!B85</f>
        <v>0</v>
      </c>
      <c r="B29" s="171"/>
      <c r="C29" s="172"/>
      <c r="D29" s="169"/>
      <c r="E29" s="169"/>
      <c r="F29" s="173"/>
      <c r="G29" s="169"/>
      <c r="H29" s="169"/>
      <c r="I29" s="169"/>
      <c r="J29" s="169"/>
      <c r="K29" s="169"/>
      <c r="L29" s="169"/>
      <c r="M29" s="169"/>
      <c r="N29" s="169"/>
      <c r="O29" s="169"/>
      <c r="P29" s="169"/>
      <c r="Q29" s="169"/>
      <c r="R29" s="4">
        <f t="shared" si="0"/>
        <v>0</v>
      </c>
    </row>
    <row r="30" spans="1:18" s="395" customFormat="1" x14ac:dyDescent="0.2">
      <c r="A30" s="166">
        <f>+' BUDGET '!B86</f>
        <v>0</v>
      </c>
      <c r="B30" s="171"/>
      <c r="C30" s="172"/>
      <c r="D30" s="169"/>
      <c r="E30" s="169"/>
      <c r="F30" s="173"/>
      <c r="G30" s="169"/>
      <c r="H30" s="169"/>
      <c r="I30" s="169"/>
      <c r="J30" s="169"/>
      <c r="K30" s="169"/>
      <c r="L30" s="169"/>
      <c r="M30" s="169"/>
      <c r="N30" s="169"/>
      <c r="O30" s="169"/>
      <c r="P30" s="169"/>
      <c r="Q30" s="169"/>
      <c r="R30" s="4">
        <f t="shared" si="0"/>
        <v>0</v>
      </c>
    </row>
    <row r="31" spans="1:18" s="395" customFormat="1" x14ac:dyDescent="0.2">
      <c r="A31" s="166">
        <f>+' BUDGET '!B87</f>
        <v>0</v>
      </c>
      <c r="B31" s="171"/>
      <c r="C31" s="172"/>
      <c r="D31" s="169"/>
      <c r="E31" s="169"/>
      <c r="F31" s="173"/>
      <c r="G31" s="169"/>
      <c r="H31" s="169"/>
      <c r="I31" s="169"/>
      <c r="J31" s="169"/>
      <c r="K31" s="169"/>
      <c r="L31" s="169"/>
      <c r="M31" s="169"/>
      <c r="N31" s="169"/>
      <c r="O31" s="169"/>
      <c r="P31" s="169"/>
      <c r="Q31" s="169"/>
      <c r="R31" s="4">
        <f t="shared" si="0"/>
        <v>0</v>
      </c>
    </row>
    <row r="32" spans="1:18" s="395" customFormat="1" x14ac:dyDescent="0.2">
      <c r="A32" s="166">
        <f>+' BUDGET '!B88</f>
        <v>0</v>
      </c>
      <c r="B32" s="171"/>
      <c r="C32" s="172"/>
      <c r="D32" s="169"/>
      <c r="E32" s="169"/>
      <c r="F32" s="173"/>
      <c r="G32" s="169"/>
      <c r="H32" s="169"/>
      <c r="I32" s="169"/>
      <c r="J32" s="169"/>
      <c r="K32" s="169"/>
      <c r="L32" s="169"/>
      <c r="M32" s="169"/>
      <c r="N32" s="169"/>
      <c r="O32" s="169"/>
      <c r="P32" s="169"/>
      <c r="Q32" s="169"/>
      <c r="R32" s="4">
        <f t="shared" ref="R32:R37" si="1">SUM(D32:Q32)</f>
        <v>0</v>
      </c>
    </row>
    <row r="33" spans="1:18" s="395" customFormat="1" x14ac:dyDescent="0.2">
      <c r="A33" s="166">
        <f>+' BUDGET '!B89</f>
        <v>0</v>
      </c>
      <c r="B33" s="171"/>
      <c r="C33" s="172"/>
      <c r="D33" s="169"/>
      <c r="E33" s="169"/>
      <c r="F33" s="173"/>
      <c r="G33" s="169"/>
      <c r="H33" s="169"/>
      <c r="I33" s="169"/>
      <c r="J33" s="169"/>
      <c r="K33" s="169"/>
      <c r="L33" s="169"/>
      <c r="M33" s="169"/>
      <c r="N33" s="169"/>
      <c r="O33" s="169"/>
      <c r="P33" s="169"/>
      <c r="Q33" s="169"/>
      <c r="R33" s="4">
        <f t="shared" si="1"/>
        <v>0</v>
      </c>
    </row>
    <row r="34" spans="1:18" s="395" customFormat="1" x14ac:dyDescent="0.2">
      <c r="A34" s="166">
        <f>+' BUDGET '!B90</f>
        <v>0</v>
      </c>
      <c r="B34" s="171"/>
      <c r="C34" s="172"/>
      <c r="D34" s="169"/>
      <c r="E34" s="169"/>
      <c r="F34" s="173"/>
      <c r="G34" s="169"/>
      <c r="H34" s="169"/>
      <c r="I34" s="169"/>
      <c r="J34" s="169"/>
      <c r="K34" s="169"/>
      <c r="L34" s="169"/>
      <c r="M34" s="169"/>
      <c r="N34" s="169"/>
      <c r="O34" s="169"/>
      <c r="P34" s="169"/>
      <c r="Q34" s="169"/>
      <c r="R34" s="4">
        <f t="shared" si="1"/>
        <v>0</v>
      </c>
    </row>
    <row r="35" spans="1:18" s="395" customFormat="1" x14ac:dyDescent="0.2">
      <c r="A35" s="166">
        <f>+' BUDGET '!B91</f>
        <v>0</v>
      </c>
      <c r="B35" s="171"/>
      <c r="C35" s="172"/>
      <c r="D35" s="169"/>
      <c r="E35" s="169"/>
      <c r="F35" s="173"/>
      <c r="G35" s="169"/>
      <c r="H35" s="169"/>
      <c r="I35" s="169"/>
      <c r="J35" s="169"/>
      <c r="K35" s="169"/>
      <c r="L35" s="169"/>
      <c r="M35" s="169"/>
      <c r="N35" s="169"/>
      <c r="O35" s="169"/>
      <c r="P35" s="169"/>
      <c r="Q35" s="169"/>
      <c r="R35" s="4">
        <f t="shared" si="1"/>
        <v>0</v>
      </c>
    </row>
    <row r="36" spans="1:18" s="395" customFormat="1" x14ac:dyDescent="0.2">
      <c r="A36" s="166">
        <f>+' BUDGET '!B92</f>
        <v>0</v>
      </c>
      <c r="B36" s="171"/>
      <c r="C36" s="172"/>
      <c r="D36" s="169"/>
      <c r="E36" s="169"/>
      <c r="F36" s="173"/>
      <c r="G36" s="169"/>
      <c r="H36" s="169"/>
      <c r="I36" s="169"/>
      <c r="J36" s="169"/>
      <c r="K36" s="169"/>
      <c r="L36" s="169"/>
      <c r="M36" s="169"/>
      <c r="N36" s="169"/>
      <c r="O36" s="169"/>
      <c r="P36" s="169"/>
      <c r="Q36" s="169"/>
      <c r="R36" s="4">
        <f t="shared" si="1"/>
        <v>0</v>
      </c>
    </row>
    <row r="37" spans="1:18" s="395" customFormat="1" x14ac:dyDescent="0.2">
      <c r="A37" s="166">
        <f>+' BUDGET '!B93</f>
        <v>0</v>
      </c>
      <c r="B37" s="171"/>
      <c r="C37" s="172"/>
      <c r="D37" s="169"/>
      <c r="E37" s="169"/>
      <c r="F37" s="173"/>
      <c r="G37" s="169"/>
      <c r="H37" s="169"/>
      <c r="I37" s="169"/>
      <c r="J37" s="169"/>
      <c r="K37" s="169"/>
      <c r="L37" s="169"/>
      <c r="M37" s="169"/>
      <c r="N37" s="169"/>
      <c r="O37" s="169"/>
      <c r="P37" s="169"/>
      <c r="Q37" s="169"/>
      <c r="R37" s="4">
        <f t="shared" si="1"/>
        <v>0</v>
      </c>
    </row>
    <row r="38" spans="1:18" x14ac:dyDescent="0.2">
      <c r="A38" s="166">
        <f>+' BUDGET '!B94</f>
        <v>0</v>
      </c>
      <c r="B38" s="171"/>
      <c r="C38" s="172"/>
      <c r="D38" s="169"/>
      <c r="E38" s="169"/>
      <c r="F38" s="173"/>
      <c r="G38" s="169"/>
      <c r="H38" s="169"/>
      <c r="I38" s="169"/>
      <c r="J38" s="169"/>
      <c r="K38" s="169"/>
      <c r="L38" s="169"/>
      <c r="M38" s="169"/>
      <c r="N38" s="169"/>
      <c r="O38" s="169"/>
      <c r="P38" s="169"/>
      <c r="Q38" s="169"/>
      <c r="R38" s="4">
        <f>SUM(D38:Q38)</f>
        <v>0</v>
      </c>
    </row>
    <row r="39" spans="1:18" ht="15.75" x14ac:dyDescent="0.25">
      <c r="A39" s="233" t="s">
        <v>234</v>
      </c>
      <c r="B39" s="234"/>
      <c r="C39" s="235"/>
      <c r="D39" s="530">
        <f>SUM(D14:D25)</f>
        <v>0</v>
      </c>
      <c r="E39" s="530">
        <f t="shared" ref="E39:R39" si="2">SUM(E14:E25)</f>
        <v>0</v>
      </c>
      <c r="F39" s="530">
        <f t="shared" si="2"/>
        <v>0</v>
      </c>
      <c r="G39" s="530">
        <f t="shared" si="2"/>
        <v>0</v>
      </c>
      <c r="H39" s="530">
        <f t="shared" si="2"/>
        <v>0</v>
      </c>
      <c r="I39" s="530">
        <f t="shared" si="2"/>
        <v>0</v>
      </c>
      <c r="J39" s="530">
        <f t="shared" si="2"/>
        <v>0</v>
      </c>
      <c r="K39" s="530">
        <f t="shared" si="2"/>
        <v>0</v>
      </c>
      <c r="L39" s="530">
        <f t="shared" si="2"/>
        <v>0</v>
      </c>
      <c r="M39" s="530">
        <f t="shared" si="2"/>
        <v>0</v>
      </c>
      <c r="N39" s="530">
        <f t="shared" si="2"/>
        <v>0</v>
      </c>
      <c r="O39" s="530">
        <f t="shared" si="2"/>
        <v>0</v>
      </c>
      <c r="P39" s="530">
        <f t="shared" si="2"/>
        <v>0</v>
      </c>
      <c r="Q39" s="530">
        <f t="shared" si="2"/>
        <v>0</v>
      </c>
      <c r="R39" s="530">
        <f t="shared" si="2"/>
        <v>0</v>
      </c>
    </row>
    <row r="40" spans="1:18" s="395" customFormat="1" ht="15.75" x14ac:dyDescent="0.25">
      <c r="A40" s="233" t="s">
        <v>236</v>
      </c>
      <c r="B40" s="234"/>
      <c r="C40" s="234"/>
      <c r="D40" s="530">
        <f>SUM(D27:D38)</f>
        <v>0</v>
      </c>
      <c r="E40" s="530">
        <f t="shared" ref="E40:R40" si="3">SUM(E27:E38)</f>
        <v>0</v>
      </c>
      <c r="F40" s="530">
        <f t="shared" si="3"/>
        <v>0</v>
      </c>
      <c r="G40" s="530">
        <f t="shared" si="3"/>
        <v>0</v>
      </c>
      <c r="H40" s="530">
        <f t="shared" si="3"/>
        <v>0</v>
      </c>
      <c r="I40" s="530">
        <f t="shared" si="3"/>
        <v>0</v>
      </c>
      <c r="J40" s="530">
        <f t="shared" si="3"/>
        <v>0</v>
      </c>
      <c r="K40" s="530">
        <f t="shared" si="3"/>
        <v>0</v>
      </c>
      <c r="L40" s="530">
        <f t="shared" si="3"/>
        <v>0</v>
      </c>
      <c r="M40" s="530">
        <f t="shared" si="3"/>
        <v>0</v>
      </c>
      <c r="N40" s="530">
        <f t="shared" si="3"/>
        <v>0</v>
      </c>
      <c r="O40" s="530">
        <f t="shared" si="3"/>
        <v>0</v>
      </c>
      <c r="P40" s="530">
        <f t="shared" si="3"/>
        <v>0</v>
      </c>
      <c r="Q40" s="530">
        <f t="shared" si="3"/>
        <v>0</v>
      </c>
      <c r="R40" s="530">
        <f t="shared" si="3"/>
        <v>0</v>
      </c>
    </row>
    <row r="41" spans="1:18" ht="15.75" x14ac:dyDescent="0.25">
      <c r="A41" s="236"/>
      <c r="B41" s="234" t="s">
        <v>235</v>
      </c>
      <c r="C41" s="237"/>
      <c r="D41" s="238">
        <f t="shared" ref="D41:H42" si="4">D39/40</f>
        <v>0</v>
      </c>
      <c r="E41" s="238">
        <f t="shared" si="4"/>
        <v>0</v>
      </c>
      <c r="F41" s="238">
        <f t="shared" si="4"/>
        <v>0</v>
      </c>
      <c r="G41" s="238">
        <f t="shared" si="4"/>
        <v>0</v>
      </c>
      <c r="H41" s="238">
        <f t="shared" si="4"/>
        <v>0</v>
      </c>
      <c r="I41" s="238">
        <f t="shared" ref="I41:I42" si="5">I39/40</f>
        <v>0</v>
      </c>
      <c r="J41" s="238">
        <f>J39/40</f>
        <v>0</v>
      </c>
      <c r="K41" s="238">
        <f t="shared" ref="K41:M42" si="6">K39/40</f>
        <v>0</v>
      </c>
      <c r="L41" s="238">
        <f t="shared" si="6"/>
        <v>0</v>
      </c>
      <c r="M41" s="238">
        <f t="shared" si="6"/>
        <v>0</v>
      </c>
      <c r="N41" s="238">
        <f t="shared" ref="N41:R42" si="7">N39/40</f>
        <v>0</v>
      </c>
      <c r="O41" s="238">
        <f t="shared" si="7"/>
        <v>0</v>
      </c>
      <c r="P41" s="238">
        <f t="shared" si="7"/>
        <v>0</v>
      </c>
      <c r="Q41" s="238">
        <f t="shared" si="7"/>
        <v>0</v>
      </c>
      <c r="R41" s="238">
        <f t="shared" si="7"/>
        <v>0</v>
      </c>
    </row>
    <row r="42" spans="1:18" s="395" customFormat="1" ht="15.75" x14ac:dyDescent="0.25">
      <c r="A42" s="236"/>
      <c r="B42" s="234" t="s">
        <v>237</v>
      </c>
      <c r="C42" s="237"/>
      <c r="D42" s="238">
        <f t="shared" si="4"/>
        <v>0</v>
      </c>
      <c r="E42" s="238">
        <f t="shared" si="4"/>
        <v>0</v>
      </c>
      <c r="F42" s="238">
        <f t="shared" si="4"/>
        <v>0</v>
      </c>
      <c r="G42" s="238">
        <f t="shared" si="4"/>
        <v>0</v>
      </c>
      <c r="H42" s="238">
        <f t="shared" si="4"/>
        <v>0</v>
      </c>
      <c r="I42" s="238">
        <f t="shared" si="5"/>
        <v>0</v>
      </c>
      <c r="J42" s="238">
        <f>J40/40</f>
        <v>0</v>
      </c>
      <c r="K42" s="238">
        <f t="shared" si="6"/>
        <v>0</v>
      </c>
      <c r="L42" s="238">
        <f t="shared" si="6"/>
        <v>0</v>
      </c>
      <c r="M42" s="238">
        <f t="shared" si="6"/>
        <v>0</v>
      </c>
      <c r="N42" s="238">
        <f t="shared" si="7"/>
        <v>0</v>
      </c>
      <c r="O42" s="238">
        <f t="shared" si="7"/>
        <v>0</v>
      </c>
      <c r="P42" s="238">
        <f t="shared" si="7"/>
        <v>0</v>
      </c>
      <c r="Q42" s="238">
        <f t="shared" si="7"/>
        <v>0</v>
      </c>
      <c r="R42" s="238">
        <f t="shared" si="7"/>
        <v>0</v>
      </c>
    </row>
    <row r="43" spans="1:18" ht="15.75" x14ac:dyDescent="0.25">
      <c r="A43" s="239" t="s">
        <v>110</v>
      </c>
      <c r="B43" s="98" t="s">
        <v>122</v>
      </c>
      <c r="C43" s="5"/>
      <c r="D43" s="5"/>
      <c r="E43" s="5"/>
      <c r="F43" s="5"/>
      <c r="G43" s="5"/>
      <c r="H43" s="5"/>
      <c r="I43" s="5"/>
      <c r="J43" s="5"/>
      <c r="K43" s="5"/>
      <c r="L43" s="5"/>
      <c r="M43" s="5"/>
      <c r="N43" s="5"/>
      <c r="O43" s="5"/>
      <c r="P43" s="5"/>
      <c r="Q43" s="5"/>
      <c r="R43" s="6"/>
    </row>
    <row r="44" spans="1:18" ht="30" customHeight="1" x14ac:dyDescent="0.3">
      <c r="A44" s="533" t="s">
        <v>195</v>
      </c>
      <c r="B44" s="392"/>
      <c r="C44" s="391"/>
      <c r="D44" s="232"/>
      <c r="E44" s="229"/>
      <c r="F44" s="230"/>
      <c r="G44" s="221"/>
      <c r="H44" s="221"/>
      <c r="I44" s="500"/>
      <c r="J44" s="229"/>
      <c r="K44" s="509"/>
      <c r="L44" s="509"/>
      <c r="M44" s="229"/>
      <c r="N44" s="229"/>
      <c r="O44" s="229"/>
      <c r="P44" s="229"/>
      <c r="Q44" s="229"/>
      <c r="R44" s="229"/>
    </row>
    <row r="45" spans="1:18" x14ac:dyDescent="0.2">
      <c r="A45" s="170">
        <f>+' BUDGET '!B14</f>
        <v>0</v>
      </c>
      <c r="B45" s="171"/>
      <c r="C45" s="172"/>
      <c r="D45" s="288"/>
      <c r="E45" s="288"/>
      <c r="F45" s="518"/>
      <c r="G45" s="288"/>
      <c r="H45" s="288"/>
      <c r="I45" s="288"/>
      <c r="J45" s="288"/>
      <c r="K45" s="288"/>
      <c r="L45" s="288"/>
      <c r="M45" s="288"/>
      <c r="N45" s="288"/>
      <c r="O45" s="288"/>
      <c r="P45" s="288"/>
      <c r="Q45" s="288"/>
      <c r="R45" s="4">
        <f>SUM(D45:Q45)</f>
        <v>0</v>
      </c>
    </row>
    <row r="46" spans="1:18" x14ac:dyDescent="0.2">
      <c r="A46" s="170">
        <f>+' BUDGET '!B15</f>
        <v>0</v>
      </c>
      <c r="B46" s="171"/>
      <c r="C46" s="172"/>
      <c r="D46" s="169"/>
      <c r="E46" s="169"/>
      <c r="F46" s="173"/>
      <c r="G46" s="169"/>
      <c r="H46" s="169"/>
      <c r="I46" s="169"/>
      <c r="J46" s="169"/>
      <c r="K46" s="169"/>
      <c r="L46" s="169"/>
      <c r="M46" s="169"/>
      <c r="N46" s="169"/>
      <c r="O46" s="169"/>
      <c r="P46" s="169"/>
      <c r="Q46" s="169"/>
      <c r="R46" s="4">
        <f>SUM(D46:Q46)</f>
        <v>0</v>
      </c>
    </row>
    <row r="47" spans="1:18" x14ac:dyDescent="0.2">
      <c r="A47" s="170">
        <f>+' BUDGET '!B16</f>
        <v>0</v>
      </c>
      <c r="B47" s="171"/>
      <c r="C47" s="172"/>
      <c r="D47" s="169"/>
      <c r="E47" s="169"/>
      <c r="F47" s="173"/>
      <c r="G47" s="169"/>
      <c r="H47" s="169"/>
      <c r="I47" s="169"/>
      <c r="J47" s="169"/>
      <c r="K47" s="169"/>
      <c r="L47" s="169"/>
      <c r="M47" s="169"/>
      <c r="N47" s="169"/>
      <c r="O47" s="169"/>
      <c r="P47" s="169"/>
      <c r="Q47" s="169"/>
      <c r="R47" s="4">
        <f>SUM(D47:Q47)</f>
        <v>0</v>
      </c>
    </row>
    <row r="48" spans="1:18" s="395" customFormat="1" x14ac:dyDescent="0.2">
      <c r="A48" s="170">
        <f>+' BUDGET '!B17</f>
        <v>0</v>
      </c>
      <c r="B48" s="171"/>
      <c r="C48" s="172"/>
      <c r="D48" s="169"/>
      <c r="E48" s="169"/>
      <c r="F48" s="173"/>
      <c r="G48" s="169"/>
      <c r="H48" s="169"/>
      <c r="I48" s="169"/>
      <c r="J48" s="169"/>
      <c r="K48" s="169"/>
      <c r="L48" s="169"/>
      <c r="M48" s="169"/>
      <c r="N48" s="169"/>
      <c r="O48" s="169"/>
      <c r="P48" s="169"/>
      <c r="Q48" s="169"/>
      <c r="R48" s="4">
        <f t="shared" ref="R48:R56" si="8">SUM(D48:Q48)</f>
        <v>0</v>
      </c>
    </row>
    <row r="49" spans="1:18" s="395" customFormat="1" x14ac:dyDescent="0.2">
      <c r="A49" s="170">
        <f>+' BUDGET '!B18</f>
        <v>0</v>
      </c>
      <c r="B49" s="171"/>
      <c r="C49" s="172"/>
      <c r="D49" s="169"/>
      <c r="E49" s="169"/>
      <c r="F49" s="173"/>
      <c r="G49" s="169"/>
      <c r="H49" s="169"/>
      <c r="I49" s="169"/>
      <c r="J49" s="169"/>
      <c r="K49" s="169"/>
      <c r="L49" s="169"/>
      <c r="M49" s="169"/>
      <c r="N49" s="169"/>
      <c r="O49" s="169"/>
      <c r="P49" s="169"/>
      <c r="Q49" s="169"/>
      <c r="R49" s="4">
        <f t="shared" si="8"/>
        <v>0</v>
      </c>
    </row>
    <row r="50" spans="1:18" s="395" customFormat="1" x14ac:dyDescent="0.2">
      <c r="A50" s="532">
        <f>+' BUDGET '!B19</f>
        <v>0</v>
      </c>
      <c r="B50" s="526"/>
      <c r="C50" s="527"/>
      <c r="D50" s="528"/>
      <c r="E50" s="528"/>
      <c r="F50" s="525"/>
      <c r="G50" s="528"/>
      <c r="H50" s="528"/>
      <c r="I50" s="528"/>
      <c r="J50" s="528"/>
      <c r="K50" s="528"/>
      <c r="L50" s="528"/>
      <c r="M50" s="528"/>
      <c r="N50" s="528"/>
      <c r="O50" s="528"/>
      <c r="P50" s="528"/>
      <c r="Q50" s="528"/>
      <c r="R50" s="529">
        <f t="shared" si="8"/>
        <v>0</v>
      </c>
    </row>
    <row r="51" spans="1:18" s="395" customFormat="1" x14ac:dyDescent="0.2">
      <c r="A51" s="531">
        <f>+' BUDGET '!B20</f>
        <v>0</v>
      </c>
      <c r="B51" s="520"/>
      <c r="C51" s="521"/>
      <c r="D51" s="522"/>
      <c r="E51" s="522"/>
      <c r="F51" s="523"/>
      <c r="G51" s="522"/>
      <c r="H51" s="522"/>
      <c r="I51" s="522"/>
      <c r="J51" s="522"/>
      <c r="K51" s="522"/>
      <c r="L51" s="522"/>
      <c r="M51" s="522"/>
      <c r="N51" s="522"/>
      <c r="O51" s="522"/>
      <c r="P51" s="522"/>
      <c r="Q51" s="522"/>
      <c r="R51" s="524">
        <f t="shared" si="8"/>
        <v>0</v>
      </c>
    </row>
    <row r="52" spans="1:18" x14ac:dyDescent="0.2">
      <c r="A52" s="170">
        <f>+' BUDGET '!B21</f>
        <v>0</v>
      </c>
      <c r="B52" s="171"/>
      <c r="C52" s="172"/>
      <c r="D52" s="169"/>
      <c r="E52" s="169"/>
      <c r="F52" s="173"/>
      <c r="G52" s="169"/>
      <c r="H52" s="169"/>
      <c r="I52" s="169"/>
      <c r="J52" s="169"/>
      <c r="K52" s="169"/>
      <c r="L52" s="169"/>
      <c r="M52" s="169"/>
      <c r="N52" s="169"/>
      <c r="O52" s="169"/>
      <c r="P52" s="169"/>
      <c r="Q52" s="169"/>
      <c r="R52" s="4">
        <f t="shared" si="8"/>
        <v>0</v>
      </c>
    </row>
    <row r="53" spans="1:18" x14ac:dyDescent="0.2">
      <c r="A53" s="170">
        <f>+' BUDGET '!B22</f>
        <v>0</v>
      </c>
      <c r="B53" s="171"/>
      <c r="C53" s="172"/>
      <c r="D53" s="169"/>
      <c r="E53" s="169"/>
      <c r="F53" s="173"/>
      <c r="G53" s="169"/>
      <c r="H53" s="169"/>
      <c r="I53" s="169"/>
      <c r="J53" s="169"/>
      <c r="K53" s="169"/>
      <c r="L53" s="169"/>
      <c r="M53" s="169"/>
      <c r="N53" s="169"/>
      <c r="O53" s="169"/>
      <c r="P53" s="169"/>
      <c r="Q53" s="169"/>
      <c r="R53" s="4">
        <f t="shared" si="8"/>
        <v>0</v>
      </c>
    </row>
    <row r="54" spans="1:18" s="395" customFormat="1" x14ac:dyDescent="0.2">
      <c r="A54" s="170">
        <f>+' BUDGET '!B23</f>
        <v>0</v>
      </c>
      <c r="B54" s="171"/>
      <c r="C54" s="172"/>
      <c r="D54" s="169"/>
      <c r="E54" s="169"/>
      <c r="F54" s="173"/>
      <c r="G54" s="169"/>
      <c r="H54" s="169"/>
      <c r="I54" s="169"/>
      <c r="J54" s="169"/>
      <c r="K54" s="169"/>
      <c r="L54" s="169"/>
      <c r="M54" s="169"/>
      <c r="N54" s="169"/>
      <c r="O54" s="169"/>
      <c r="P54" s="169"/>
      <c r="Q54" s="169"/>
      <c r="R54" s="4">
        <f t="shared" si="8"/>
        <v>0</v>
      </c>
    </row>
    <row r="55" spans="1:18" x14ac:dyDescent="0.2">
      <c r="A55" s="170">
        <f>+' BUDGET '!B24</f>
        <v>0</v>
      </c>
      <c r="B55" s="171"/>
      <c r="C55" s="172"/>
      <c r="D55" s="169"/>
      <c r="E55" s="169"/>
      <c r="F55" s="173"/>
      <c r="G55" s="169"/>
      <c r="H55" s="169"/>
      <c r="I55" s="169"/>
      <c r="J55" s="169"/>
      <c r="K55" s="169"/>
      <c r="L55" s="169"/>
      <c r="M55" s="169"/>
      <c r="N55" s="169"/>
      <c r="O55" s="169"/>
      <c r="P55" s="169"/>
      <c r="Q55" s="169"/>
      <c r="R55" s="4">
        <f t="shared" si="8"/>
        <v>0</v>
      </c>
    </row>
    <row r="56" spans="1:18" x14ac:dyDescent="0.2">
      <c r="A56" s="170">
        <f>+' BUDGET '!B25</f>
        <v>0</v>
      </c>
      <c r="B56" s="171"/>
      <c r="C56" s="172"/>
      <c r="D56" s="169"/>
      <c r="E56" s="169"/>
      <c r="F56" s="173"/>
      <c r="G56" s="169"/>
      <c r="H56" s="169"/>
      <c r="I56" s="169"/>
      <c r="J56" s="169"/>
      <c r="K56" s="169"/>
      <c r="L56" s="169"/>
      <c r="M56" s="169"/>
      <c r="N56" s="169"/>
      <c r="O56" s="169"/>
      <c r="P56" s="169"/>
      <c r="Q56" s="169"/>
      <c r="R56" s="4">
        <f t="shared" si="8"/>
        <v>0</v>
      </c>
    </row>
    <row r="57" spans="1:18" ht="15.75" x14ac:dyDescent="0.25">
      <c r="A57" s="233" t="s">
        <v>238</v>
      </c>
      <c r="B57" s="234"/>
      <c r="C57" s="235"/>
      <c r="D57" s="530">
        <f>SUM(D46:D50)</f>
        <v>0</v>
      </c>
      <c r="E57" s="530">
        <f t="shared" ref="E57:R57" si="9">SUM(E46:E50)</f>
        <v>0</v>
      </c>
      <c r="F57" s="530">
        <f t="shared" si="9"/>
        <v>0</v>
      </c>
      <c r="G57" s="530">
        <f t="shared" si="9"/>
        <v>0</v>
      </c>
      <c r="H57" s="530">
        <f t="shared" si="9"/>
        <v>0</v>
      </c>
      <c r="I57" s="530">
        <f t="shared" si="9"/>
        <v>0</v>
      </c>
      <c r="J57" s="530">
        <f t="shared" si="9"/>
        <v>0</v>
      </c>
      <c r="K57" s="530">
        <f t="shared" si="9"/>
        <v>0</v>
      </c>
      <c r="L57" s="530">
        <f t="shared" si="9"/>
        <v>0</v>
      </c>
      <c r="M57" s="530">
        <f t="shared" si="9"/>
        <v>0</v>
      </c>
      <c r="N57" s="530">
        <f t="shared" si="9"/>
        <v>0</v>
      </c>
      <c r="O57" s="530">
        <f t="shared" si="9"/>
        <v>0</v>
      </c>
      <c r="P57" s="530">
        <f t="shared" si="9"/>
        <v>0</v>
      </c>
      <c r="Q57" s="530">
        <f t="shared" si="9"/>
        <v>0</v>
      </c>
      <c r="R57" s="530">
        <f t="shared" si="9"/>
        <v>0</v>
      </c>
    </row>
    <row r="58" spans="1:18" s="395" customFormat="1" ht="15.75" x14ac:dyDescent="0.25">
      <c r="A58" s="233" t="s">
        <v>239</v>
      </c>
      <c r="B58" s="234"/>
      <c r="C58" s="234"/>
      <c r="D58" s="530">
        <f>SUM(D52:D56)</f>
        <v>0</v>
      </c>
      <c r="E58" s="530">
        <f t="shared" ref="E58:R58" si="10">SUM(E52:E56)</f>
        <v>0</v>
      </c>
      <c r="F58" s="530">
        <f t="shared" si="10"/>
        <v>0</v>
      </c>
      <c r="G58" s="530">
        <f t="shared" si="10"/>
        <v>0</v>
      </c>
      <c r="H58" s="530">
        <f t="shared" si="10"/>
        <v>0</v>
      </c>
      <c r="I58" s="530">
        <f t="shared" si="10"/>
        <v>0</v>
      </c>
      <c r="J58" s="530">
        <f t="shared" si="10"/>
        <v>0</v>
      </c>
      <c r="K58" s="530">
        <f t="shared" si="10"/>
        <v>0</v>
      </c>
      <c r="L58" s="530">
        <f t="shared" si="10"/>
        <v>0</v>
      </c>
      <c r="M58" s="530">
        <f t="shared" si="10"/>
        <v>0</v>
      </c>
      <c r="N58" s="530">
        <f t="shared" si="10"/>
        <v>0</v>
      </c>
      <c r="O58" s="530">
        <f t="shared" si="10"/>
        <v>0</v>
      </c>
      <c r="P58" s="530">
        <f t="shared" si="10"/>
        <v>0</v>
      </c>
      <c r="Q58" s="530">
        <f t="shared" si="10"/>
        <v>0</v>
      </c>
      <c r="R58" s="530">
        <f t="shared" si="10"/>
        <v>0</v>
      </c>
    </row>
    <row r="59" spans="1:18" ht="15.75" x14ac:dyDescent="0.25">
      <c r="A59" s="236"/>
      <c r="B59" s="234" t="s">
        <v>235</v>
      </c>
      <c r="C59" s="237"/>
      <c r="D59" s="238">
        <f>D57/40</f>
        <v>0</v>
      </c>
      <c r="E59" s="238">
        <f t="shared" ref="E59:R60" si="11">E57/40</f>
        <v>0</v>
      </c>
      <c r="F59" s="238">
        <f t="shared" si="11"/>
        <v>0</v>
      </c>
      <c r="G59" s="238">
        <f t="shared" si="11"/>
        <v>0</v>
      </c>
      <c r="H59" s="238">
        <f t="shared" si="11"/>
        <v>0</v>
      </c>
      <c r="I59" s="238">
        <f t="shared" si="11"/>
        <v>0</v>
      </c>
      <c r="J59" s="238">
        <f t="shared" si="11"/>
        <v>0</v>
      </c>
      <c r="K59" s="238">
        <f t="shared" si="11"/>
        <v>0</v>
      </c>
      <c r="L59" s="238">
        <f t="shared" si="11"/>
        <v>0</v>
      </c>
      <c r="M59" s="238">
        <f t="shared" si="11"/>
        <v>0</v>
      </c>
      <c r="N59" s="238">
        <f t="shared" si="11"/>
        <v>0</v>
      </c>
      <c r="O59" s="238">
        <f t="shared" si="11"/>
        <v>0</v>
      </c>
      <c r="P59" s="238">
        <f t="shared" si="11"/>
        <v>0</v>
      </c>
      <c r="Q59" s="238">
        <f t="shared" si="11"/>
        <v>0</v>
      </c>
      <c r="R59" s="238">
        <f t="shared" si="11"/>
        <v>0</v>
      </c>
    </row>
    <row r="60" spans="1:18" s="395" customFormat="1" ht="15.75" x14ac:dyDescent="0.25">
      <c r="A60" s="236"/>
      <c r="B60" s="234" t="s">
        <v>237</v>
      </c>
      <c r="C60" s="237"/>
      <c r="D60" s="238">
        <f>D58/40</f>
        <v>0</v>
      </c>
      <c r="E60" s="238">
        <f t="shared" si="11"/>
        <v>0</v>
      </c>
      <c r="F60" s="238">
        <f t="shared" si="11"/>
        <v>0</v>
      </c>
      <c r="G60" s="238">
        <f t="shared" si="11"/>
        <v>0</v>
      </c>
      <c r="H60" s="238">
        <f t="shared" si="11"/>
        <v>0</v>
      </c>
      <c r="I60" s="238">
        <f t="shared" si="11"/>
        <v>0</v>
      </c>
      <c r="J60" s="238">
        <f t="shared" si="11"/>
        <v>0</v>
      </c>
      <c r="K60" s="238">
        <f t="shared" si="11"/>
        <v>0</v>
      </c>
      <c r="L60" s="238">
        <f t="shared" si="11"/>
        <v>0</v>
      </c>
      <c r="M60" s="238">
        <f t="shared" si="11"/>
        <v>0</v>
      </c>
      <c r="N60" s="238">
        <f t="shared" si="11"/>
        <v>0</v>
      </c>
      <c r="O60" s="238">
        <f t="shared" si="11"/>
        <v>0</v>
      </c>
      <c r="P60" s="238">
        <f t="shared" si="11"/>
        <v>0</v>
      </c>
      <c r="Q60" s="238">
        <f t="shared" si="11"/>
        <v>0</v>
      </c>
      <c r="R60" s="238">
        <f t="shared" si="11"/>
        <v>0</v>
      </c>
    </row>
    <row r="61" spans="1:18" ht="15.75" x14ac:dyDescent="0.25">
      <c r="A61" s="239" t="s">
        <v>110</v>
      </c>
      <c r="B61" s="98" t="s">
        <v>123</v>
      </c>
      <c r="C61" s="5"/>
      <c r="D61" s="5"/>
      <c r="E61" s="5"/>
      <c r="F61" s="5"/>
      <c r="G61" s="5"/>
      <c r="H61" s="5"/>
      <c r="I61" s="5"/>
      <c r="J61" s="5"/>
      <c r="K61" s="5"/>
      <c r="L61" s="5"/>
      <c r="M61" s="5"/>
      <c r="N61" s="5"/>
      <c r="O61" s="5"/>
      <c r="P61" s="5"/>
      <c r="Q61" s="5"/>
      <c r="R61" s="6"/>
    </row>
    <row r="62" spans="1:18" x14ac:dyDescent="0.2">
      <c r="A62" s="239"/>
      <c r="B62" s="98"/>
      <c r="C62" s="5"/>
      <c r="D62" s="5"/>
      <c r="E62" s="5"/>
      <c r="F62" s="5"/>
      <c r="G62" s="5"/>
      <c r="H62" s="5"/>
      <c r="I62" s="5"/>
      <c r="J62" s="5"/>
      <c r="K62" s="5"/>
      <c r="L62" s="5"/>
      <c r="M62" s="5"/>
      <c r="N62" s="5"/>
      <c r="O62" s="5"/>
      <c r="P62" s="5"/>
      <c r="Q62" s="5"/>
      <c r="R62" s="6"/>
    </row>
    <row r="63" spans="1:18" ht="15.75" x14ac:dyDescent="0.25">
      <c r="A63" s="589" t="s">
        <v>240</v>
      </c>
      <c r="B63" s="590"/>
      <c r="C63" s="591"/>
      <c r="D63" s="33">
        <f>+D39+D57</f>
        <v>0</v>
      </c>
      <c r="E63" s="33">
        <f t="shared" ref="E63:R63" si="12">+E39+E57</f>
        <v>0</v>
      </c>
      <c r="F63" s="33">
        <f t="shared" si="12"/>
        <v>0</v>
      </c>
      <c r="G63" s="33">
        <f t="shared" si="12"/>
        <v>0</v>
      </c>
      <c r="H63" s="33">
        <f t="shared" si="12"/>
        <v>0</v>
      </c>
      <c r="I63" s="33">
        <f t="shared" si="12"/>
        <v>0</v>
      </c>
      <c r="J63" s="33">
        <f t="shared" si="12"/>
        <v>0</v>
      </c>
      <c r="K63" s="33">
        <f t="shared" si="12"/>
        <v>0</v>
      </c>
      <c r="L63" s="33">
        <f t="shared" si="12"/>
        <v>0</v>
      </c>
      <c r="M63" s="33">
        <f t="shared" si="12"/>
        <v>0</v>
      </c>
      <c r="N63" s="33">
        <f t="shared" si="12"/>
        <v>0</v>
      </c>
      <c r="O63" s="33">
        <f t="shared" si="12"/>
        <v>0</v>
      </c>
      <c r="P63" s="33">
        <f t="shared" si="12"/>
        <v>0</v>
      </c>
      <c r="Q63" s="33">
        <f t="shared" si="12"/>
        <v>0</v>
      </c>
      <c r="R63" s="33">
        <f t="shared" si="12"/>
        <v>0</v>
      </c>
    </row>
    <row r="64" spans="1:18" s="395" customFormat="1" ht="15.75" x14ac:dyDescent="0.25">
      <c r="A64" s="506" t="s">
        <v>241</v>
      </c>
      <c r="B64" s="507"/>
      <c r="C64" s="508"/>
      <c r="D64" s="33">
        <f>+D40+D58</f>
        <v>0</v>
      </c>
      <c r="E64" s="33">
        <f t="shared" ref="E64:R64" si="13">+E40+E58</f>
        <v>0</v>
      </c>
      <c r="F64" s="33">
        <f t="shared" si="13"/>
        <v>0</v>
      </c>
      <c r="G64" s="33">
        <f t="shared" si="13"/>
        <v>0</v>
      </c>
      <c r="H64" s="33">
        <f t="shared" si="13"/>
        <v>0</v>
      </c>
      <c r="I64" s="33">
        <f t="shared" si="13"/>
        <v>0</v>
      </c>
      <c r="J64" s="33">
        <f t="shared" si="13"/>
        <v>0</v>
      </c>
      <c r="K64" s="33">
        <f t="shared" si="13"/>
        <v>0</v>
      </c>
      <c r="L64" s="33">
        <f t="shared" si="13"/>
        <v>0</v>
      </c>
      <c r="M64" s="33">
        <f t="shared" si="13"/>
        <v>0</v>
      </c>
      <c r="N64" s="33">
        <f t="shared" si="13"/>
        <v>0</v>
      </c>
      <c r="O64" s="33">
        <f t="shared" si="13"/>
        <v>0</v>
      </c>
      <c r="P64" s="33">
        <f t="shared" si="13"/>
        <v>0</v>
      </c>
      <c r="Q64" s="33">
        <f t="shared" si="13"/>
        <v>0</v>
      </c>
      <c r="R64" s="33">
        <f t="shared" si="13"/>
        <v>0</v>
      </c>
    </row>
    <row r="65" spans="1:18" s="395" customFormat="1" ht="15.75" x14ac:dyDescent="0.25">
      <c r="A65" s="506" t="s">
        <v>242</v>
      </c>
      <c r="B65" s="507"/>
      <c r="C65" s="508"/>
      <c r="D65" s="33">
        <f>+D41+D59</f>
        <v>0</v>
      </c>
      <c r="E65" s="33">
        <f t="shared" ref="E65:R65" si="14">+E41+E59</f>
        <v>0</v>
      </c>
      <c r="F65" s="33">
        <f t="shared" si="14"/>
        <v>0</v>
      </c>
      <c r="G65" s="33">
        <f t="shared" si="14"/>
        <v>0</v>
      </c>
      <c r="H65" s="33">
        <f t="shared" si="14"/>
        <v>0</v>
      </c>
      <c r="I65" s="33">
        <f t="shared" si="14"/>
        <v>0</v>
      </c>
      <c r="J65" s="33">
        <f t="shared" si="14"/>
        <v>0</v>
      </c>
      <c r="K65" s="33">
        <f t="shared" si="14"/>
        <v>0</v>
      </c>
      <c r="L65" s="33">
        <f t="shared" si="14"/>
        <v>0</v>
      </c>
      <c r="M65" s="33">
        <f t="shared" si="14"/>
        <v>0</v>
      </c>
      <c r="N65" s="33">
        <f t="shared" si="14"/>
        <v>0</v>
      </c>
      <c r="O65" s="33">
        <f t="shared" si="14"/>
        <v>0</v>
      </c>
      <c r="P65" s="33">
        <f t="shared" si="14"/>
        <v>0</v>
      </c>
      <c r="Q65" s="33">
        <f t="shared" si="14"/>
        <v>0</v>
      </c>
      <c r="R65" s="33">
        <f t="shared" si="14"/>
        <v>0</v>
      </c>
    </row>
    <row r="66" spans="1:18" ht="15.75" x14ac:dyDescent="0.25">
      <c r="A66" s="589" t="s">
        <v>243</v>
      </c>
      <c r="B66" s="590"/>
      <c r="C66" s="591"/>
      <c r="D66" s="33">
        <f>+D42+D60</f>
        <v>0</v>
      </c>
      <c r="E66" s="33">
        <f t="shared" ref="E66:R66" si="15">+E42+E60</f>
        <v>0</v>
      </c>
      <c r="F66" s="33">
        <f t="shared" si="15"/>
        <v>0</v>
      </c>
      <c r="G66" s="33">
        <f t="shared" si="15"/>
        <v>0</v>
      </c>
      <c r="H66" s="33">
        <f t="shared" si="15"/>
        <v>0</v>
      </c>
      <c r="I66" s="33">
        <f t="shared" si="15"/>
        <v>0</v>
      </c>
      <c r="J66" s="33">
        <f t="shared" si="15"/>
        <v>0</v>
      </c>
      <c r="K66" s="33">
        <f t="shared" si="15"/>
        <v>0</v>
      </c>
      <c r="L66" s="33">
        <f t="shared" si="15"/>
        <v>0</v>
      </c>
      <c r="M66" s="33">
        <f t="shared" si="15"/>
        <v>0</v>
      </c>
      <c r="N66" s="33">
        <f t="shared" si="15"/>
        <v>0</v>
      </c>
      <c r="O66" s="33">
        <f t="shared" si="15"/>
        <v>0</v>
      </c>
      <c r="P66" s="33">
        <f t="shared" si="15"/>
        <v>0</v>
      </c>
      <c r="Q66" s="33">
        <f t="shared" si="15"/>
        <v>0</v>
      </c>
      <c r="R66" s="33">
        <f t="shared" si="15"/>
        <v>0</v>
      </c>
    </row>
    <row r="67" spans="1:18" x14ac:dyDescent="0.2">
      <c r="A67" s="23"/>
      <c r="B67" s="24"/>
      <c r="C67" s="24"/>
      <c r="D67" s="24"/>
      <c r="E67" s="22"/>
      <c r="F67" s="24"/>
      <c r="G67" s="24"/>
    </row>
    <row r="68" spans="1:18" x14ac:dyDescent="0.2">
      <c r="A68" s="241" t="s">
        <v>227</v>
      </c>
    </row>
    <row r="69" spans="1:18" x14ac:dyDescent="0.2">
      <c r="A69" s="1"/>
      <c r="B69" s="1"/>
    </row>
    <row r="70" spans="1:18" x14ac:dyDescent="0.2">
      <c r="A70" s="1"/>
      <c r="B70" s="1"/>
    </row>
  </sheetData>
  <protectedRanges>
    <protectedRange sqref="R44 A10:B10 G44:I44 J10 D10:I38 K10:L11 M10:Q10 J13:Q38 G45:R56 R10:R38 A11:C38 A39:R42 A44:F56 A57:R60 A63:R67" name="Staff Alloc sheet Data Entry_2_1"/>
  </protectedRanges>
  <mergeCells count="17">
    <mergeCell ref="O10:O11"/>
    <mergeCell ref="N10:N11"/>
    <mergeCell ref="M10:M11"/>
    <mergeCell ref="A63:C63"/>
    <mergeCell ref="A66:C66"/>
    <mergeCell ref="A7:R8"/>
    <mergeCell ref="F10:F11"/>
    <mergeCell ref="G10:H10"/>
    <mergeCell ref="J10:J11"/>
    <mergeCell ref="Q10:Q11"/>
    <mergeCell ref="R10:R11"/>
    <mergeCell ref="P10:P11"/>
    <mergeCell ref="A10:C11"/>
    <mergeCell ref="E10:E11"/>
    <mergeCell ref="A12:D12"/>
    <mergeCell ref="D10:D11"/>
    <mergeCell ref="K10:L10"/>
  </mergeCells>
  <phoneticPr fontId="0" type="noConversion"/>
  <pageMargins left="0.11" right="0.33" top="1" bottom="1" header="0.5" footer="0.5"/>
  <pageSetup scale="4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199"/>
  <sheetViews>
    <sheetView workbookViewId="0"/>
  </sheetViews>
  <sheetFormatPr defaultRowHeight="12.75" x14ac:dyDescent="0.2"/>
  <cols>
    <col min="1" max="1" width="3.42578125" customWidth="1"/>
    <col min="2" max="2" width="35.28515625" customWidth="1"/>
    <col min="3" max="3" width="10.5703125" style="19" customWidth="1"/>
    <col min="4" max="4" width="10.5703125" customWidth="1"/>
    <col min="5" max="5" width="11.140625" customWidth="1"/>
    <col min="6" max="6" width="1.140625" customWidth="1"/>
  </cols>
  <sheetData>
    <row r="1" spans="1:98" ht="18.75" customHeight="1" x14ac:dyDescent="0.2">
      <c r="A1" s="1" t="str">
        <f>+' BUDGET '!A1</f>
        <v>Agency Name:  ENTER YOUR AGENCY NAME HERE</v>
      </c>
      <c r="E1" s="116">
        <f ca="1">TODAY()</f>
        <v>43521</v>
      </c>
      <c r="H1" s="241" t="s">
        <v>251</v>
      </c>
    </row>
    <row r="2" spans="1:98" ht="18.75" customHeight="1" x14ac:dyDescent="0.2">
      <c r="A2" s="1" t="str">
        <f>+' BUDGET '!A5</f>
        <v>Contract #:   ENTER CONTRACT NUMBER HERE</v>
      </c>
    </row>
    <row r="3" spans="1:98" ht="18.75" customHeight="1" x14ac:dyDescent="0.2">
      <c r="A3" s="1" t="str">
        <f>+' BUDGET '!A6</f>
        <v>Addendum #:   ORIGINAL</v>
      </c>
    </row>
    <row r="4" spans="1:98" ht="10.5" customHeight="1" x14ac:dyDescent="0.2"/>
    <row r="5" spans="1:98" ht="10.5" customHeight="1" thickBot="1" x14ac:dyDescent="0.25"/>
    <row r="6" spans="1:98" ht="15.75" thickTop="1" x14ac:dyDescent="0.25">
      <c r="A6" s="607" t="s">
        <v>20</v>
      </c>
      <c r="B6" s="608"/>
      <c r="C6" s="304" t="s">
        <v>9</v>
      </c>
      <c r="D6" s="304" t="s">
        <v>10</v>
      </c>
      <c r="E6" s="304" t="s">
        <v>180</v>
      </c>
      <c r="F6" s="303"/>
    </row>
    <row r="7" spans="1:98" ht="18.75" x14ac:dyDescent="0.3">
      <c r="A7" s="393" t="s">
        <v>196</v>
      </c>
      <c r="B7" s="310"/>
      <c r="C7" s="311"/>
      <c r="D7" s="35"/>
      <c r="E7" s="35"/>
      <c r="F7" s="312"/>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3"/>
      <c r="AZ7" s="313"/>
      <c r="BA7" s="313"/>
      <c r="BB7" s="313"/>
      <c r="BC7" s="313"/>
      <c r="BD7" s="313"/>
      <c r="BE7" s="313"/>
      <c r="BF7" s="313"/>
      <c r="BG7" s="313"/>
      <c r="BH7" s="313"/>
      <c r="BI7" s="313"/>
      <c r="BJ7" s="313"/>
      <c r="BK7" s="313"/>
      <c r="BL7" s="313"/>
      <c r="BM7" s="313"/>
      <c r="BN7" s="313"/>
      <c r="BO7" s="313"/>
      <c r="BP7" s="313"/>
      <c r="BQ7" s="313"/>
      <c r="BR7" s="313"/>
      <c r="BS7" s="313"/>
      <c r="BT7" s="313"/>
      <c r="BU7" s="313"/>
      <c r="BV7" s="313"/>
      <c r="BW7" s="313"/>
      <c r="BX7" s="313"/>
      <c r="BY7" s="313"/>
      <c r="BZ7" s="313"/>
      <c r="CA7" s="313"/>
      <c r="CB7" s="313"/>
      <c r="CC7" s="313"/>
      <c r="CD7" s="313"/>
      <c r="CE7" s="313"/>
      <c r="CF7" s="313"/>
      <c r="CG7" s="313"/>
      <c r="CH7" s="313"/>
      <c r="CI7" s="313"/>
      <c r="CJ7" s="313"/>
      <c r="CK7" s="313"/>
      <c r="CL7" s="313"/>
      <c r="CM7" s="313"/>
      <c r="CN7" s="313"/>
      <c r="CO7" s="313"/>
      <c r="CP7" s="313"/>
      <c r="CQ7" s="313"/>
      <c r="CR7" s="313"/>
      <c r="CS7" s="313"/>
      <c r="CT7" s="313"/>
    </row>
    <row r="8" spans="1:98" x14ac:dyDescent="0.2">
      <c r="A8" s="314">
        <v>1</v>
      </c>
      <c r="B8" s="315">
        <f>+' BUDGET '!B69</f>
        <v>0</v>
      </c>
      <c r="C8" s="316">
        <f>+' BUDGET '!C69</f>
        <v>0</v>
      </c>
      <c r="D8" s="35">
        <f t="shared" ref="D8:D33" si="0">SUM(E8:E8)</f>
        <v>0</v>
      </c>
      <c r="E8" s="317">
        <f>+' BUDGET '!M69</f>
        <v>0</v>
      </c>
      <c r="F8" s="312"/>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3"/>
      <c r="BF8" s="313"/>
      <c r="BG8" s="313"/>
      <c r="BH8" s="313"/>
      <c r="BI8" s="313"/>
      <c r="BJ8" s="313"/>
      <c r="BK8" s="313"/>
      <c r="BL8" s="313"/>
      <c r="BM8" s="313"/>
      <c r="BN8" s="313"/>
      <c r="BO8" s="313"/>
      <c r="BP8" s="313"/>
      <c r="BQ8" s="313"/>
      <c r="BR8" s="313"/>
      <c r="BS8" s="313"/>
      <c r="BT8" s="313"/>
      <c r="BU8" s="313"/>
      <c r="BV8" s="313"/>
      <c r="BW8" s="313"/>
      <c r="BX8" s="313"/>
      <c r="BY8" s="313"/>
      <c r="BZ8" s="313"/>
      <c r="CA8" s="313"/>
      <c r="CB8" s="313"/>
      <c r="CC8" s="313"/>
      <c r="CD8" s="313"/>
      <c r="CE8" s="313"/>
      <c r="CF8" s="313"/>
      <c r="CG8" s="313"/>
      <c r="CH8" s="313"/>
      <c r="CI8" s="313"/>
      <c r="CJ8" s="313"/>
      <c r="CK8" s="313"/>
      <c r="CL8" s="313"/>
      <c r="CM8" s="313"/>
      <c r="CN8" s="313"/>
      <c r="CO8" s="313"/>
      <c r="CP8" s="313"/>
      <c r="CQ8" s="313"/>
      <c r="CR8" s="313"/>
      <c r="CS8" s="313"/>
      <c r="CT8" s="313"/>
    </row>
    <row r="9" spans="1:98" x14ac:dyDescent="0.2">
      <c r="A9" s="314">
        <f>A8+1</f>
        <v>2</v>
      </c>
      <c r="B9" s="315">
        <f>+' BUDGET '!B70</f>
        <v>0</v>
      </c>
      <c r="C9" s="316">
        <f>+' BUDGET '!C70</f>
        <v>0</v>
      </c>
      <c r="D9" s="35">
        <f t="shared" si="0"/>
        <v>0</v>
      </c>
      <c r="E9" s="317">
        <f>+' BUDGET '!M70</f>
        <v>0</v>
      </c>
      <c r="F9" s="312"/>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c r="BH9" s="313"/>
      <c r="BI9" s="313"/>
      <c r="BJ9" s="313"/>
      <c r="BK9" s="313"/>
      <c r="BL9" s="313"/>
      <c r="BM9" s="313"/>
      <c r="BN9" s="313"/>
      <c r="BO9" s="313"/>
      <c r="BP9" s="313"/>
      <c r="BQ9" s="313"/>
      <c r="BR9" s="313"/>
      <c r="BS9" s="313"/>
      <c r="BT9" s="313"/>
      <c r="BU9" s="313"/>
      <c r="BV9" s="313"/>
      <c r="BW9" s="313"/>
      <c r="BX9" s="313"/>
      <c r="BY9" s="313"/>
      <c r="BZ9" s="313"/>
      <c r="CA9" s="313"/>
      <c r="CB9" s="313"/>
      <c r="CC9" s="313"/>
      <c r="CD9" s="313"/>
      <c r="CE9" s="313"/>
      <c r="CF9" s="313"/>
      <c r="CG9" s="313"/>
      <c r="CH9" s="313"/>
      <c r="CI9" s="313"/>
      <c r="CJ9" s="313"/>
      <c r="CK9" s="313"/>
      <c r="CL9" s="313"/>
      <c r="CM9" s="313"/>
      <c r="CN9" s="313"/>
      <c r="CO9" s="313"/>
      <c r="CP9" s="313"/>
      <c r="CQ9" s="313"/>
      <c r="CR9" s="313"/>
      <c r="CS9" s="313"/>
      <c r="CT9" s="313"/>
    </row>
    <row r="10" spans="1:98" x14ac:dyDescent="0.2">
      <c r="A10" s="314">
        <f t="shared" ref="A10:A37" si="1">A9+1</f>
        <v>3</v>
      </c>
      <c r="B10" s="315">
        <f>+' BUDGET '!B71</f>
        <v>0</v>
      </c>
      <c r="C10" s="316">
        <f>+' BUDGET '!C71</f>
        <v>0</v>
      </c>
      <c r="D10" s="35">
        <f t="shared" si="0"/>
        <v>0</v>
      </c>
      <c r="E10" s="317">
        <f>+' BUDGET '!M71</f>
        <v>0</v>
      </c>
      <c r="F10" s="312"/>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c r="BG10" s="313"/>
      <c r="BH10" s="313"/>
      <c r="BI10" s="313"/>
      <c r="BJ10" s="313"/>
      <c r="BK10" s="313"/>
      <c r="BL10" s="313"/>
      <c r="BM10" s="313"/>
      <c r="BN10" s="313"/>
      <c r="BO10" s="313"/>
      <c r="BP10" s="313"/>
      <c r="BQ10" s="313"/>
      <c r="BR10" s="313"/>
      <c r="BS10" s="313"/>
      <c r="BT10" s="313"/>
      <c r="BU10" s="313"/>
      <c r="BV10" s="313"/>
      <c r="BW10" s="313"/>
      <c r="BX10" s="313"/>
      <c r="BY10" s="313"/>
      <c r="BZ10" s="313"/>
      <c r="CA10" s="313"/>
      <c r="CB10" s="313"/>
      <c r="CC10" s="313"/>
      <c r="CD10" s="313"/>
      <c r="CE10" s="313"/>
      <c r="CF10" s="313"/>
      <c r="CG10" s="313"/>
      <c r="CH10" s="313"/>
      <c r="CI10" s="313"/>
      <c r="CJ10" s="313"/>
      <c r="CK10" s="313"/>
      <c r="CL10" s="313"/>
      <c r="CM10" s="313"/>
      <c r="CN10" s="313"/>
      <c r="CO10" s="313"/>
      <c r="CP10" s="313"/>
      <c r="CQ10" s="313"/>
      <c r="CR10" s="313"/>
      <c r="CS10" s="313"/>
      <c r="CT10" s="313"/>
    </row>
    <row r="11" spans="1:98" x14ac:dyDescent="0.2">
      <c r="A11" s="314">
        <f t="shared" si="1"/>
        <v>4</v>
      </c>
      <c r="B11" s="315">
        <f>+' BUDGET '!B72</f>
        <v>0</v>
      </c>
      <c r="C11" s="316">
        <f>+' BUDGET '!C72</f>
        <v>0</v>
      </c>
      <c r="D11" s="35">
        <f t="shared" si="0"/>
        <v>0</v>
      </c>
      <c r="E11" s="317">
        <f>+' BUDGET '!M72</f>
        <v>0</v>
      </c>
      <c r="F11" s="312"/>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313"/>
      <c r="BH11" s="313"/>
      <c r="BI11" s="313"/>
      <c r="BJ11" s="313"/>
      <c r="BK11" s="313"/>
      <c r="BL11" s="313"/>
      <c r="BM11" s="313"/>
      <c r="BN11" s="313"/>
      <c r="BO11" s="313"/>
      <c r="BP11" s="313"/>
      <c r="BQ11" s="313"/>
      <c r="BR11" s="313"/>
      <c r="BS11" s="313"/>
      <c r="BT11" s="313"/>
      <c r="BU11" s="313"/>
      <c r="BV11" s="313"/>
      <c r="BW11" s="313"/>
      <c r="BX11" s="313"/>
      <c r="BY11" s="313"/>
      <c r="BZ11" s="313"/>
      <c r="CA11" s="313"/>
      <c r="CB11" s="313"/>
      <c r="CC11" s="313"/>
      <c r="CD11" s="313"/>
      <c r="CE11" s="313"/>
      <c r="CF11" s="313"/>
      <c r="CG11" s="313"/>
      <c r="CH11" s="313"/>
      <c r="CI11" s="313"/>
      <c r="CJ11" s="313"/>
      <c r="CK11" s="313"/>
      <c r="CL11" s="313"/>
      <c r="CM11" s="313"/>
      <c r="CN11" s="313"/>
      <c r="CO11" s="313"/>
      <c r="CP11" s="313"/>
      <c r="CQ11" s="313"/>
      <c r="CR11" s="313"/>
      <c r="CS11" s="313"/>
      <c r="CT11" s="313"/>
    </row>
    <row r="12" spans="1:98" x14ac:dyDescent="0.2">
      <c r="A12" s="314">
        <f t="shared" si="1"/>
        <v>5</v>
      </c>
      <c r="B12" s="315">
        <f>+' BUDGET '!B73</f>
        <v>0</v>
      </c>
      <c r="C12" s="316">
        <f>+' BUDGET '!C73</f>
        <v>0</v>
      </c>
      <c r="D12" s="35">
        <f t="shared" si="0"/>
        <v>0</v>
      </c>
      <c r="E12" s="317">
        <f>+' BUDGET '!M73</f>
        <v>0</v>
      </c>
      <c r="F12" s="312"/>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3"/>
      <c r="CG12" s="313"/>
      <c r="CH12" s="313"/>
      <c r="CI12" s="313"/>
      <c r="CJ12" s="313"/>
      <c r="CK12" s="313"/>
      <c r="CL12" s="313"/>
      <c r="CM12" s="313"/>
      <c r="CN12" s="313"/>
      <c r="CO12" s="313"/>
      <c r="CP12" s="313"/>
      <c r="CQ12" s="313"/>
      <c r="CR12" s="313"/>
      <c r="CS12" s="313"/>
      <c r="CT12" s="313"/>
    </row>
    <row r="13" spans="1:98" x14ac:dyDescent="0.2">
      <c r="A13" s="314">
        <f t="shared" si="1"/>
        <v>6</v>
      </c>
      <c r="B13" s="315">
        <f>+' BUDGET '!B74</f>
        <v>0</v>
      </c>
      <c r="C13" s="316">
        <f>+' BUDGET '!C74</f>
        <v>0</v>
      </c>
      <c r="D13" s="35">
        <f t="shared" si="0"/>
        <v>0</v>
      </c>
      <c r="E13" s="317">
        <f>+' BUDGET '!M74</f>
        <v>0</v>
      </c>
      <c r="F13" s="312"/>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313"/>
      <c r="BR13" s="313"/>
      <c r="BS13" s="313"/>
      <c r="BT13" s="313"/>
      <c r="BU13" s="313"/>
      <c r="BV13" s="313"/>
      <c r="BW13" s="313"/>
      <c r="BX13" s="313"/>
      <c r="BY13" s="313"/>
      <c r="BZ13" s="313"/>
      <c r="CA13" s="313"/>
      <c r="CB13" s="313"/>
      <c r="CC13" s="313"/>
      <c r="CD13" s="313"/>
      <c r="CE13" s="313"/>
      <c r="CF13" s="313"/>
      <c r="CG13" s="313"/>
      <c r="CH13" s="313"/>
      <c r="CI13" s="313"/>
      <c r="CJ13" s="313"/>
      <c r="CK13" s="313"/>
      <c r="CL13" s="313"/>
      <c r="CM13" s="313"/>
      <c r="CN13" s="313"/>
      <c r="CO13" s="313"/>
      <c r="CP13" s="313"/>
      <c r="CQ13" s="313"/>
      <c r="CR13" s="313"/>
      <c r="CS13" s="313"/>
      <c r="CT13" s="313"/>
    </row>
    <row r="14" spans="1:98" x14ac:dyDescent="0.2">
      <c r="A14" s="314">
        <f t="shared" si="1"/>
        <v>7</v>
      </c>
      <c r="B14" s="315">
        <f>+' BUDGET '!B75</f>
        <v>0</v>
      </c>
      <c r="C14" s="316">
        <f>+' BUDGET '!C75</f>
        <v>0</v>
      </c>
      <c r="D14" s="35">
        <f t="shared" si="0"/>
        <v>0</v>
      </c>
      <c r="E14" s="317">
        <f>+' BUDGET '!M75</f>
        <v>0</v>
      </c>
      <c r="F14" s="312"/>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3"/>
      <c r="BJ14" s="313"/>
      <c r="BK14" s="313"/>
      <c r="BL14" s="313"/>
      <c r="BM14" s="313"/>
      <c r="BN14" s="313"/>
      <c r="BO14" s="313"/>
      <c r="BP14" s="313"/>
      <c r="BQ14" s="313"/>
      <c r="BR14" s="313"/>
      <c r="BS14" s="313"/>
      <c r="BT14" s="313"/>
      <c r="BU14" s="313"/>
      <c r="BV14" s="313"/>
      <c r="BW14" s="313"/>
      <c r="BX14" s="313"/>
      <c r="BY14" s="313"/>
      <c r="BZ14" s="313"/>
      <c r="CA14" s="313"/>
      <c r="CB14" s="313"/>
      <c r="CC14" s="313"/>
      <c r="CD14" s="313"/>
      <c r="CE14" s="313"/>
      <c r="CF14" s="313"/>
      <c r="CG14" s="313"/>
      <c r="CH14" s="313"/>
      <c r="CI14" s="313"/>
      <c r="CJ14" s="313"/>
      <c r="CK14" s="313"/>
      <c r="CL14" s="313"/>
      <c r="CM14" s="313"/>
      <c r="CN14" s="313"/>
      <c r="CO14" s="313"/>
      <c r="CP14" s="313"/>
      <c r="CQ14" s="313"/>
      <c r="CR14" s="313"/>
      <c r="CS14" s="313"/>
      <c r="CT14" s="313"/>
    </row>
    <row r="15" spans="1:98" x14ac:dyDescent="0.2">
      <c r="A15" s="314">
        <f t="shared" si="1"/>
        <v>8</v>
      </c>
      <c r="B15" s="315">
        <f>+' BUDGET '!B76</f>
        <v>0</v>
      </c>
      <c r="C15" s="316">
        <f>+' BUDGET '!C76</f>
        <v>0</v>
      </c>
      <c r="D15" s="35">
        <f t="shared" si="0"/>
        <v>0</v>
      </c>
      <c r="E15" s="317">
        <f>+' BUDGET '!M76</f>
        <v>0</v>
      </c>
      <c r="F15" s="312"/>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3"/>
      <c r="BH15" s="313"/>
      <c r="BI15" s="313"/>
      <c r="BJ15" s="313"/>
      <c r="BK15" s="313"/>
      <c r="BL15" s="313"/>
      <c r="BM15" s="313"/>
      <c r="BN15" s="313"/>
      <c r="BO15" s="313"/>
      <c r="BP15" s="313"/>
      <c r="BQ15" s="313"/>
      <c r="BR15" s="313"/>
      <c r="BS15" s="313"/>
      <c r="BT15" s="313"/>
      <c r="BU15" s="313"/>
      <c r="BV15" s="313"/>
      <c r="BW15" s="313"/>
      <c r="BX15" s="313"/>
      <c r="BY15" s="313"/>
      <c r="BZ15" s="313"/>
      <c r="CA15" s="313"/>
      <c r="CB15" s="313"/>
      <c r="CC15" s="313"/>
      <c r="CD15" s="313"/>
      <c r="CE15" s="313"/>
      <c r="CF15" s="313"/>
      <c r="CG15" s="313"/>
      <c r="CH15" s="313"/>
      <c r="CI15" s="313"/>
      <c r="CJ15" s="313"/>
      <c r="CK15" s="313"/>
      <c r="CL15" s="313"/>
      <c r="CM15" s="313"/>
      <c r="CN15" s="313"/>
      <c r="CO15" s="313"/>
      <c r="CP15" s="313"/>
      <c r="CQ15" s="313"/>
      <c r="CR15" s="313"/>
      <c r="CS15" s="313"/>
      <c r="CT15" s="313"/>
    </row>
    <row r="16" spans="1:98" x14ac:dyDescent="0.2">
      <c r="A16" s="314">
        <f t="shared" si="1"/>
        <v>9</v>
      </c>
      <c r="B16" s="315">
        <f>+' BUDGET '!B77</f>
        <v>0</v>
      </c>
      <c r="C16" s="316">
        <f>+' BUDGET '!C77</f>
        <v>0</v>
      </c>
      <c r="D16" s="35">
        <f t="shared" si="0"/>
        <v>0</v>
      </c>
      <c r="E16" s="317">
        <f>+' BUDGET '!M77</f>
        <v>0</v>
      </c>
      <c r="F16" s="312"/>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3"/>
      <c r="BE16" s="313"/>
      <c r="BF16" s="313"/>
      <c r="BG16" s="313"/>
      <c r="BH16" s="313"/>
      <c r="BI16" s="313"/>
      <c r="BJ16" s="313"/>
      <c r="BK16" s="313"/>
      <c r="BL16" s="313"/>
      <c r="BM16" s="313"/>
      <c r="BN16" s="313"/>
      <c r="BO16" s="313"/>
      <c r="BP16" s="313"/>
      <c r="BQ16" s="313"/>
      <c r="BR16" s="313"/>
      <c r="BS16" s="313"/>
      <c r="BT16" s="313"/>
      <c r="BU16" s="313"/>
      <c r="BV16" s="313"/>
      <c r="BW16" s="313"/>
      <c r="BX16" s="313"/>
      <c r="BY16" s="313"/>
      <c r="BZ16" s="313"/>
      <c r="CA16" s="313"/>
      <c r="CB16" s="313"/>
      <c r="CC16" s="313"/>
      <c r="CD16" s="313"/>
      <c r="CE16" s="313"/>
      <c r="CF16" s="313"/>
      <c r="CG16" s="313"/>
      <c r="CH16" s="313"/>
      <c r="CI16" s="313"/>
      <c r="CJ16" s="313"/>
      <c r="CK16" s="313"/>
      <c r="CL16" s="313"/>
      <c r="CM16" s="313"/>
      <c r="CN16" s="313"/>
      <c r="CO16" s="313"/>
      <c r="CP16" s="313"/>
      <c r="CQ16" s="313"/>
      <c r="CR16" s="313"/>
      <c r="CS16" s="313"/>
      <c r="CT16" s="313"/>
    </row>
    <row r="17" spans="1:98" x14ac:dyDescent="0.2">
      <c r="A17" s="314">
        <f t="shared" si="1"/>
        <v>10</v>
      </c>
      <c r="B17" s="315">
        <f>+' BUDGET '!B78</f>
        <v>0</v>
      </c>
      <c r="C17" s="316">
        <f>+' BUDGET '!C78</f>
        <v>0</v>
      </c>
      <c r="D17" s="35">
        <f t="shared" si="0"/>
        <v>0</v>
      </c>
      <c r="E17" s="317">
        <f>+' BUDGET '!M78</f>
        <v>0</v>
      </c>
      <c r="F17" s="312"/>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313"/>
      <c r="BJ17" s="313"/>
      <c r="BK17" s="313"/>
      <c r="BL17" s="313"/>
      <c r="BM17" s="313"/>
      <c r="BN17" s="313"/>
      <c r="BO17" s="313"/>
      <c r="BP17" s="313"/>
      <c r="BQ17" s="313"/>
      <c r="BR17" s="313"/>
      <c r="BS17" s="313"/>
      <c r="BT17" s="313"/>
      <c r="BU17" s="313"/>
      <c r="BV17" s="313"/>
      <c r="BW17" s="313"/>
      <c r="BX17" s="313"/>
      <c r="BY17" s="313"/>
      <c r="BZ17" s="313"/>
      <c r="CA17" s="313"/>
      <c r="CB17" s="313"/>
      <c r="CC17" s="313"/>
      <c r="CD17" s="313"/>
      <c r="CE17" s="313"/>
      <c r="CF17" s="313"/>
      <c r="CG17" s="313"/>
      <c r="CH17" s="313"/>
      <c r="CI17" s="313"/>
      <c r="CJ17" s="313"/>
      <c r="CK17" s="313"/>
      <c r="CL17" s="313"/>
      <c r="CM17" s="313"/>
      <c r="CN17" s="313"/>
      <c r="CO17" s="313"/>
      <c r="CP17" s="313"/>
      <c r="CQ17" s="313"/>
      <c r="CR17" s="313"/>
      <c r="CS17" s="313"/>
      <c r="CT17" s="313"/>
    </row>
    <row r="18" spans="1:98" x14ac:dyDescent="0.2">
      <c r="A18" s="314">
        <f t="shared" si="1"/>
        <v>11</v>
      </c>
      <c r="B18" s="315">
        <f>+' BUDGET '!B79</f>
        <v>0</v>
      </c>
      <c r="C18" s="316">
        <f>+' BUDGET '!C79</f>
        <v>0</v>
      </c>
      <c r="D18" s="35">
        <f t="shared" si="0"/>
        <v>0</v>
      </c>
      <c r="E18" s="317">
        <f>+' BUDGET '!M79</f>
        <v>0</v>
      </c>
      <c r="F18" s="312"/>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313"/>
      <c r="BO18" s="313"/>
      <c r="BP18" s="313"/>
      <c r="BQ18" s="313"/>
      <c r="BR18" s="313"/>
      <c r="BS18" s="313"/>
      <c r="BT18" s="313"/>
      <c r="BU18" s="313"/>
      <c r="BV18" s="313"/>
      <c r="BW18" s="313"/>
      <c r="BX18" s="313"/>
      <c r="BY18" s="313"/>
      <c r="BZ18" s="313"/>
      <c r="CA18" s="313"/>
      <c r="CB18" s="313"/>
      <c r="CC18" s="313"/>
      <c r="CD18" s="313"/>
      <c r="CE18" s="313"/>
      <c r="CF18" s="313"/>
      <c r="CG18" s="313"/>
      <c r="CH18" s="313"/>
      <c r="CI18" s="313"/>
      <c r="CJ18" s="313"/>
      <c r="CK18" s="313"/>
      <c r="CL18" s="313"/>
      <c r="CM18" s="313"/>
      <c r="CN18" s="313"/>
      <c r="CO18" s="313"/>
      <c r="CP18" s="313"/>
      <c r="CQ18" s="313"/>
      <c r="CR18" s="313"/>
      <c r="CS18" s="313"/>
      <c r="CT18" s="313"/>
    </row>
    <row r="19" spans="1:98" x14ac:dyDescent="0.2">
      <c r="A19" s="314">
        <f t="shared" si="1"/>
        <v>12</v>
      </c>
      <c r="B19" s="315">
        <f>+' BUDGET '!B80</f>
        <v>0</v>
      </c>
      <c r="C19" s="316">
        <f>+' BUDGET '!C80</f>
        <v>0</v>
      </c>
      <c r="D19" s="35">
        <f t="shared" si="0"/>
        <v>0</v>
      </c>
      <c r="E19" s="317">
        <f>+' BUDGET '!M80</f>
        <v>0</v>
      </c>
      <c r="F19" s="312"/>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c r="BC19" s="313"/>
      <c r="BD19" s="313"/>
      <c r="BE19" s="313"/>
      <c r="BF19" s="313"/>
      <c r="BG19" s="313"/>
      <c r="BH19" s="313"/>
      <c r="BI19" s="313"/>
      <c r="BJ19" s="313"/>
      <c r="BK19" s="313"/>
      <c r="BL19" s="313"/>
      <c r="BM19" s="313"/>
      <c r="BN19" s="313"/>
      <c r="BO19" s="313"/>
      <c r="BP19" s="313"/>
      <c r="BQ19" s="313"/>
      <c r="BR19" s="313"/>
      <c r="BS19" s="313"/>
      <c r="BT19" s="313"/>
      <c r="BU19" s="313"/>
      <c r="BV19" s="313"/>
      <c r="BW19" s="313"/>
      <c r="BX19" s="313"/>
      <c r="BY19" s="313"/>
      <c r="BZ19" s="313"/>
      <c r="CA19" s="313"/>
      <c r="CB19" s="313"/>
      <c r="CC19" s="313"/>
      <c r="CD19" s="313"/>
      <c r="CE19" s="313"/>
      <c r="CF19" s="313"/>
      <c r="CG19" s="313"/>
      <c r="CH19" s="313"/>
      <c r="CI19" s="313"/>
      <c r="CJ19" s="313"/>
      <c r="CK19" s="313"/>
      <c r="CL19" s="313"/>
      <c r="CM19" s="313"/>
      <c r="CN19" s="313"/>
      <c r="CO19" s="313"/>
      <c r="CP19" s="313"/>
      <c r="CQ19" s="313"/>
      <c r="CR19" s="313"/>
      <c r="CS19" s="313"/>
      <c r="CT19" s="313"/>
    </row>
    <row r="20" spans="1:98" x14ac:dyDescent="0.2">
      <c r="A20" s="314">
        <f t="shared" si="1"/>
        <v>13</v>
      </c>
      <c r="B20" s="315">
        <f>+' BUDGET '!B81</f>
        <v>0</v>
      </c>
      <c r="C20" s="316">
        <f>+' BUDGET '!C81</f>
        <v>0</v>
      </c>
      <c r="D20" s="35">
        <f t="shared" si="0"/>
        <v>0</v>
      </c>
      <c r="E20" s="317">
        <f>+' BUDGET '!M81</f>
        <v>0</v>
      </c>
      <c r="F20" s="312"/>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313"/>
      <c r="BF20" s="313"/>
      <c r="BG20" s="313"/>
      <c r="BH20" s="313"/>
      <c r="BI20" s="313"/>
      <c r="BJ20" s="313"/>
      <c r="BK20" s="313"/>
      <c r="BL20" s="313"/>
      <c r="BM20" s="313"/>
      <c r="BN20" s="313"/>
      <c r="BO20" s="313"/>
      <c r="BP20" s="313"/>
      <c r="BQ20" s="313"/>
      <c r="BR20" s="313"/>
      <c r="BS20" s="313"/>
      <c r="BT20" s="313"/>
      <c r="BU20" s="313"/>
      <c r="BV20" s="313"/>
      <c r="BW20" s="313"/>
      <c r="BX20" s="313"/>
      <c r="BY20" s="313"/>
      <c r="BZ20" s="313"/>
      <c r="CA20" s="313"/>
      <c r="CB20" s="313"/>
      <c r="CC20" s="313"/>
      <c r="CD20" s="313"/>
      <c r="CE20" s="313"/>
      <c r="CF20" s="313"/>
      <c r="CG20" s="313"/>
      <c r="CH20" s="313"/>
      <c r="CI20" s="313"/>
      <c r="CJ20" s="313"/>
      <c r="CK20" s="313"/>
      <c r="CL20" s="313"/>
      <c r="CM20" s="313"/>
      <c r="CN20" s="313"/>
      <c r="CO20" s="313"/>
      <c r="CP20" s="313"/>
      <c r="CQ20" s="313"/>
      <c r="CR20" s="313"/>
      <c r="CS20" s="313"/>
      <c r="CT20" s="313"/>
    </row>
    <row r="21" spans="1:98" x14ac:dyDescent="0.2">
      <c r="A21" s="314">
        <f t="shared" si="1"/>
        <v>14</v>
      </c>
      <c r="B21" s="315">
        <f>+' BUDGET '!B82</f>
        <v>0</v>
      </c>
      <c r="C21" s="316">
        <f>+' BUDGET '!C82</f>
        <v>0</v>
      </c>
      <c r="D21" s="35">
        <f t="shared" si="0"/>
        <v>0</v>
      </c>
      <c r="E21" s="317">
        <f>+' BUDGET '!M82</f>
        <v>0</v>
      </c>
      <c r="F21" s="312"/>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13"/>
      <c r="BC21" s="313"/>
      <c r="BD21" s="313"/>
      <c r="BE21" s="313"/>
      <c r="BF21" s="313"/>
      <c r="BG21" s="313"/>
      <c r="BH21" s="313"/>
      <c r="BI21" s="313"/>
      <c r="BJ21" s="313"/>
      <c r="BK21" s="313"/>
      <c r="BL21" s="313"/>
      <c r="BM21" s="313"/>
      <c r="BN21" s="313"/>
      <c r="BO21" s="313"/>
      <c r="BP21" s="313"/>
      <c r="BQ21" s="313"/>
      <c r="BR21" s="313"/>
      <c r="BS21" s="313"/>
      <c r="BT21" s="313"/>
      <c r="BU21" s="313"/>
      <c r="BV21" s="313"/>
      <c r="BW21" s="313"/>
      <c r="BX21" s="313"/>
      <c r="BY21" s="313"/>
      <c r="BZ21" s="313"/>
      <c r="CA21" s="313"/>
      <c r="CB21" s="313"/>
      <c r="CC21" s="313"/>
      <c r="CD21" s="313"/>
      <c r="CE21" s="313"/>
      <c r="CF21" s="313"/>
      <c r="CG21" s="313"/>
      <c r="CH21" s="313"/>
      <c r="CI21" s="313"/>
      <c r="CJ21" s="313"/>
      <c r="CK21" s="313"/>
      <c r="CL21" s="313"/>
      <c r="CM21" s="313"/>
      <c r="CN21" s="313"/>
      <c r="CO21" s="313"/>
      <c r="CP21" s="313"/>
      <c r="CQ21" s="313"/>
      <c r="CR21" s="313"/>
      <c r="CS21" s="313"/>
      <c r="CT21" s="313"/>
    </row>
    <row r="22" spans="1:98" x14ac:dyDescent="0.2">
      <c r="A22" s="314">
        <f t="shared" si="1"/>
        <v>15</v>
      </c>
      <c r="B22" s="315">
        <f>+' BUDGET '!B83</f>
        <v>0</v>
      </c>
      <c r="C22" s="316">
        <f>+' BUDGET '!C83</f>
        <v>0</v>
      </c>
      <c r="D22" s="35">
        <f t="shared" si="0"/>
        <v>0</v>
      </c>
      <c r="E22" s="317">
        <f>+' BUDGET '!M83</f>
        <v>0</v>
      </c>
      <c r="F22" s="312"/>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3"/>
      <c r="BF22" s="313"/>
      <c r="BG22" s="313"/>
      <c r="BH22" s="313"/>
      <c r="BI22" s="313"/>
      <c r="BJ22" s="313"/>
      <c r="BK22" s="313"/>
      <c r="BL22" s="313"/>
      <c r="BM22" s="313"/>
      <c r="BN22" s="313"/>
      <c r="BO22" s="313"/>
      <c r="BP22" s="313"/>
      <c r="BQ22" s="313"/>
      <c r="BR22" s="313"/>
      <c r="BS22" s="313"/>
      <c r="BT22" s="313"/>
      <c r="BU22" s="313"/>
      <c r="BV22" s="313"/>
      <c r="BW22" s="313"/>
      <c r="BX22" s="313"/>
      <c r="BY22" s="313"/>
      <c r="BZ22" s="313"/>
      <c r="CA22" s="313"/>
      <c r="CB22" s="313"/>
      <c r="CC22" s="313"/>
      <c r="CD22" s="313"/>
      <c r="CE22" s="313"/>
      <c r="CF22" s="313"/>
      <c r="CG22" s="313"/>
      <c r="CH22" s="313"/>
      <c r="CI22" s="313"/>
      <c r="CJ22" s="313"/>
      <c r="CK22" s="313"/>
      <c r="CL22" s="313"/>
      <c r="CM22" s="313"/>
      <c r="CN22" s="313"/>
      <c r="CO22" s="313"/>
      <c r="CP22" s="313"/>
      <c r="CQ22" s="313"/>
      <c r="CR22" s="313"/>
      <c r="CS22" s="313"/>
      <c r="CT22" s="313"/>
    </row>
    <row r="23" spans="1:98" x14ac:dyDescent="0.2">
      <c r="A23" s="314">
        <f t="shared" si="1"/>
        <v>16</v>
      </c>
      <c r="B23" s="315">
        <f>+' BUDGET '!B84</f>
        <v>0</v>
      </c>
      <c r="C23" s="316">
        <f>+' BUDGET '!C84</f>
        <v>0</v>
      </c>
      <c r="D23" s="35">
        <f t="shared" si="0"/>
        <v>0</v>
      </c>
      <c r="E23" s="317">
        <f>+' BUDGET '!M84</f>
        <v>0</v>
      </c>
      <c r="F23" s="312"/>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313"/>
      <c r="BQ23" s="313"/>
      <c r="BR23" s="313"/>
      <c r="BS23" s="313"/>
      <c r="BT23" s="313"/>
      <c r="BU23" s="313"/>
      <c r="BV23" s="313"/>
      <c r="BW23" s="313"/>
      <c r="BX23" s="313"/>
      <c r="BY23" s="313"/>
      <c r="BZ23" s="313"/>
      <c r="CA23" s="313"/>
      <c r="CB23" s="313"/>
      <c r="CC23" s="313"/>
      <c r="CD23" s="313"/>
      <c r="CE23" s="313"/>
      <c r="CF23" s="313"/>
      <c r="CG23" s="313"/>
      <c r="CH23" s="313"/>
      <c r="CI23" s="313"/>
      <c r="CJ23" s="313"/>
      <c r="CK23" s="313"/>
      <c r="CL23" s="313"/>
      <c r="CM23" s="313"/>
      <c r="CN23" s="313"/>
      <c r="CO23" s="313"/>
      <c r="CP23" s="313"/>
      <c r="CQ23" s="313"/>
      <c r="CR23" s="313"/>
      <c r="CS23" s="313"/>
      <c r="CT23" s="313"/>
    </row>
    <row r="24" spans="1:98" x14ac:dyDescent="0.2">
      <c r="A24" s="314">
        <f t="shared" si="1"/>
        <v>17</v>
      </c>
      <c r="B24" s="315">
        <f>+' BUDGET '!B85</f>
        <v>0</v>
      </c>
      <c r="C24" s="316">
        <f>+' BUDGET '!C85</f>
        <v>0</v>
      </c>
      <c r="D24" s="35">
        <f t="shared" si="0"/>
        <v>0</v>
      </c>
      <c r="E24" s="317">
        <f>+' BUDGET '!M85</f>
        <v>0</v>
      </c>
      <c r="F24" s="312"/>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3"/>
      <c r="BE24" s="313"/>
      <c r="BF24" s="313"/>
      <c r="BG24" s="313"/>
      <c r="BH24" s="313"/>
      <c r="BI24" s="313"/>
      <c r="BJ24" s="313"/>
      <c r="BK24" s="313"/>
      <c r="BL24" s="313"/>
      <c r="BM24" s="313"/>
      <c r="BN24" s="313"/>
      <c r="BO24" s="313"/>
      <c r="BP24" s="313"/>
      <c r="BQ24" s="313"/>
      <c r="BR24" s="313"/>
      <c r="BS24" s="313"/>
      <c r="BT24" s="313"/>
      <c r="BU24" s="313"/>
      <c r="BV24" s="313"/>
      <c r="BW24" s="313"/>
      <c r="BX24" s="313"/>
      <c r="BY24" s="313"/>
      <c r="BZ24" s="313"/>
      <c r="CA24" s="313"/>
      <c r="CB24" s="313"/>
      <c r="CC24" s="313"/>
      <c r="CD24" s="313"/>
      <c r="CE24" s="313"/>
      <c r="CF24" s="313"/>
      <c r="CG24" s="313"/>
      <c r="CH24" s="313"/>
      <c r="CI24" s="313"/>
      <c r="CJ24" s="313"/>
      <c r="CK24" s="313"/>
      <c r="CL24" s="313"/>
      <c r="CM24" s="313"/>
      <c r="CN24" s="313"/>
      <c r="CO24" s="313"/>
      <c r="CP24" s="313"/>
      <c r="CQ24" s="313"/>
      <c r="CR24" s="313"/>
      <c r="CS24" s="313"/>
      <c r="CT24" s="313"/>
    </row>
    <row r="25" spans="1:98" s="395" customFormat="1" x14ac:dyDescent="0.2">
      <c r="A25" s="314">
        <f t="shared" si="1"/>
        <v>18</v>
      </c>
      <c r="B25" s="315">
        <f>+' BUDGET '!B86</f>
        <v>0</v>
      </c>
      <c r="C25" s="316">
        <f>+' BUDGET '!C86</f>
        <v>0</v>
      </c>
      <c r="D25" s="396">
        <f t="shared" si="0"/>
        <v>0</v>
      </c>
      <c r="E25" s="317">
        <f>+' BUDGET '!M86</f>
        <v>0</v>
      </c>
      <c r="F25" s="312"/>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97"/>
      <c r="AZ25" s="397"/>
      <c r="BA25" s="397"/>
      <c r="BB25" s="397"/>
      <c r="BC25" s="397"/>
      <c r="BD25" s="397"/>
      <c r="BE25" s="397"/>
      <c r="BF25" s="397"/>
      <c r="BG25" s="397"/>
      <c r="BH25" s="397"/>
      <c r="BI25" s="397"/>
      <c r="BJ25" s="397"/>
      <c r="BK25" s="397"/>
      <c r="BL25" s="397"/>
      <c r="BM25" s="397"/>
      <c r="BN25" s="397"/>
      <c r="BO25" s="397"/>
      <c r="BP25" s="397"/>
      <c r="BQ25" s="397"/>
      <c r="BR25" s="397"/>
      <c r="BS25" s="397"/>
      <c r="BT25" s="397"/>
      <c r="BU25" s="397"/>
      <c r="BV25" s="397"/>
      <c r="BW25" s="397"/>
      <c r="BX25" s="397"/>
      <c r="BY25" s="397"/>
      <c r="BZ25" s="397"/>
      <c r="CA25" s="397"/>
      <c r="CB25" s="397"/>
      <c r="CC25" s="397"/>
      <c r="CD25" s="397"/>
      <c r="CE25" s="397"/>
      <c r="CF25" s="397"/>
      <c r="CG25" s="397"/>
      <c r="CH25" s="397"/>
      <c r="CI25" s="397"/>
      <c r="CJ25" s="397"/>
      <c r="CK25" s="397"/>
      <c r="CL25" s="397"/>
      <c r="CM25" s="397"/>
      <c r="CN25" s="397"/>
      <c r="CO25" s="397"/>
      <c r="CP25" s="397"/>
      <c r="CQ25" s="397"/>
      <c r="CR25" s="397"/>
      <c r="CS25" s="397"/>
      <c r="CT25" s="397"/>
    </row>
    <row r="26" spans="1:98" s="395" customFormat="1" x14ac:dyDescent="0.2">
      <c r="A26" s="314">
        <f t="shared" si="1"/>
        <v>19</v>
      </c>
      <c r="B26" s="315">
        <f>+' BUDGET '!B87</f>
        <v>0</v>
      </c>
      <c r="C26" s="316">
        <f>+' BUDGET '!C87</f>
        <v>0</v>
      </c>
      <c r="D26" s="396">
        <f t="shared" si="0"/>
        <v>0</v>
      </c>
      <c r="E26" s="317">
        <f>+' BUDGET '!M87</f>
        <v>0</v>
      </c>
      <c r="F26" s="312"/>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7"/>
      <c r="AN26" s="397"/>
      <c r="AO26" s="397"/>
      <c r="AP26" s="397"/>
      <c r="AQ26" s="397"/>
      <c r="AR26" s="397"/>
      <c r="AS26" s="397"/>
      <c r="AT26" s="397"/>
      <c r="AU26" s="397"/>
      <c r="AV26" s="397"/>
      <c r="AW26" s="397"/>
      <c r="AX26" s="397"/>
      <c r="AY26" s="397"/>
      <c r="AZ26" s="397"/>
      <c r="BA26" s="397"/>
      <c r="BB26" s="397"/>
      <c r="BC26" s="397"/>
      <c r="BD26" s="397"/>
      <c r="BE26" s="397"/>
      <c r="BF26" s="397"/>
      <c r="BG26" s="397"/>
      <c r="BH26" s="397"/>
      <c r="BI26" s="397"/>
      <c r="BJ26" s="397"/>
      <c r="BK26" s="397"/>
      <c r="BL26" s="397"/>
      <c r="BM26" s="397"/>
      <c r="BN26" s="397"/>
      <c r="BO26" s="397"/>
      <c r="BP26" s="397"/>
      <c r="BQ26" s="397"/>
      <c r="BR26" s="397"/>
      <c r="BS26" s="397"/>
      <c r="BT26" s="397"/>
      <c r="BU26" s="397"/>
      <c r="BV26" s="397"/>
      <c r="BW26" s="397"/>
      <c r="BX26" s="397"/>
      <c r="BY26" s="397"/>
      <c r="BZ26" s="397"/>
      <c r="CA26" s="397"/>
      <c r="CB26" s="397"/>
      <c r="CC26" s="397"/>
      <c r="CD26" s="397"/>
      <c r="CE26" s="397"/>
      <c r="CF26" s="397"/>
      <c r="CG26" s="397"/>
      <c r="CH26" s="397"/>
      <c r="CI26" s="397"/>
      <c r="CJ26" s="397"/>
      <c r="CK26" s="397"/>
      <c r="CL26" s="397"/>
      <c r="CM26" s="397"/>
      <c r="CN26" s="397"/>
      <c r="CO26" s="397"/>
      <c r="CP26" s="397"/>
      <c r="CQ26" s="397"/>
      <c r="CR26" s="397"/>
      <c r="CS26" s="397"/>
      <c r="CT26" s="397"/>
    </row>
    <row r="27" spans="1:98" s="395" customFormat="1" x14ac:dyDescent="0.2">
      <c r="A27" s="314">
        <f t="shared" si="1"/>
        <v>20</v>
      </c>
      <c r="B27" s="315">
        <f>+' BUDGET '!B89</f>
        <v>0</v>
      </c>
      <c r="C27" s="316">
        <f>+' BUDGET '!C89</f>
        <v>0</v>
      </c>
      <c r="D27" s="396">
        <f t="shared" si="0"/>
        <v>0</v>
      </c>
      <c r="E27" s="317">
        <f>+' BUDGET '!M89</f>
        <v>0</v>
      </c>
      <c r="F27" s="312"/>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7"/>
      <c r="AZ27" s="397"/>
      <c r="BA27" s="397"/>
      <c r="BB27" s="397"/>
      <c r="BC27" s="397"/>
      <c r="BD27" s="397"/>
      <c r="BE27" s="397"/>
      <c r="BF27" s="397"/>
      <c r="BG27" s="397"/>
      <c r="BH27" s="397"/>
      <c r="BI27" s="397"/>
      <c r="BJ27" s="397"/>
      <c r="BK27" s="397"/>
      <c r="BL27" s="397"/>
      <c r="BM27" s="397"/>
      <c r="BN27" s="397"/>
      <c r="BO27" s="397"/>
      <c r="BP27" s="397"/>
      <c r="BQ27" s="397"/>
      <c r="BR27" s="397"/>
      <c r="BS27" s="397"/>
      <c r="BT27" s="397"/>
      <c r="BU27" s="397"/>
      <c r="BV27" s="397"/>
      <c r="BW27" s="397"/>
      <c r="BX27" s="397"/>
      <c r="BY27" s="397"/>
      <c r="BZ27" s="397"/>
      <c r="CA27" s="397"/>
      <c r="CB27" s="397"/>
      <c r="CC27" s="397"/>
      <c r="CD27" s="397"/>
      <c r="CE27" s="397"/>
      <c r="CF27" s="397"/>
      <c r="CG27" s="397"/>
      <c r="CH27" s="397"/>
      <c r="CI27" s="397"/>
      <c r="CJ27" s="397"/>
      <c r="CK27" s="397"/>
      <c r="CL27" s="397"/>
      <c r="CM27" s="397"/>
      <c r="CN27" s="397"/>
      <c r="CO27" s="397"/>
      <c r="CP27" s="397"/>
      <c r="CQ27" s="397"/>
      <c r="CR27" s="397"/>
      <c r="CS27" s="397"/>
      <c r="CT27" s="397"/>
    </row>
    <row r="28" spans="1:98" s="395" customFormat="1" x14ac:dyDescent="0.2">
      <c r="A28" s="314">
        <f t="shared" si="1"/>
        <v>21</v>
      </c>
      <c r="B28" s="315">
        <f>+' BUDGET '!B90</f>
        <v>0</v>
      </c>
      <c r="C28" s="316">
        <f>+' BUDGET '!C90</f>
        <v>0</v>
      </c>
      <c r="D28" s="396">
        <f t="shared" si="0"/>
        <v>0</v>
      </c>
      <c r="E28" s="317">
        <f>+' BUDGET '!M90</f>
        <v>0</v>
      </c>
      <c r="F28" s="312"/>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c r="AS28" s="397"/>
      <c r="AT28" s="397"/>
      <c r="AU28" s="397"/>
      <c r="AV28" s="397"/>
      <c r="AW28" s="397"/>
      <c r="AX28" s="397"/>
      <c r="AY28" s="397"/>
      <c r="AZ28" s="397"/>
      <c r="BA28" s="397"/>
      <c r="BB28" s="397"/>
      <c r="BC28" s="397"/>
      <c r="BD28" s="397"/>
      <c r="BE28" s="397"/>
      <c r="BF28" s="397"/>
      <c r="BG28" s="397"/>
      <c r="BH28" s="397"/>
      <c r="BI28" s="397"/>
      <c r="BJ28" s="397"/>
      <c r="BK28" s="397"/>
      <c r="BL28" s="397"/>
      <c r="BM28" s="397"/>
      <c r="BN28" s="397"/>
      <c r="BO28" s="397"/>
      <c r="BP28" s="397"/>
      <c r="BQ28" s="397"/>
      <c r="BR28" s="397"/>
      <c r="BS28" s="397"/>
      <c r="BT28" s="397"/>
      <c r="BU28" s="397"/>
      <c r="BV28" s="397"/>
      <c r="BW28" s="397"/>
      <c r="BX28" s="397"/>
      <c r="BY28" s="397"/>
      <c r="BZ28" s="397"/>
      <c r="CA28" s="397"/>
      <c r="CB28" s="397"/>
      <c r="CC28" s="397"/>
      <c r="CD28" s="397"/>
      <c r="CE28" s="397"/>
      <c r="CF28" s="397"/>
      <c r="CG28" s="397"/>
      <c r="CH28" s="397"/>
      <c r="CI28" s="397"/>
      <c r="CJ28" s="397"/>
      <c r="CK28" s="397"/>
      <c r="CL28" s="397"/>
      <c r="CM28" s="397"/>
      <c r="CN28" s="397"/>
      <c r="CO28" s="397"/>
      <c r="CP28" s="397"/>
      <c r="CQ28" s="397"/>
      <c r="CR28" s="397"/>
      <c r="CS28" s="397"/>
      <c r="CT28" s="397"/>
    </row>
    <row r="29" spans="1:98" s="395" customFormat="1" x14ac:dyDescent="0.2">
      <c r="A29" s="314">
        <f t="shared" si="1"/>
        <v>22</v>
      </c>
      <c r="B29" s="315">
        <f>+' BUDGET '!B91</f>
        <v>0</v>
      </c>
      <c r="C29" s="316">
        <f>+' BUDGET '!C91</f>
        <v>0</v>
      </c>
      <c r="D29" s="396">
        <f t="shared" si="0"/>
        <v>0</v>
      </c>
      <c r="E29" s="317">
        <f>+' BUDGET '!M91</f>
        <v>0</v>
      </c>
      <c r="F29" s="312"/>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397"/>
      <c r="AL29" s="397"/>
      <c r="AM29" s="397"/>
      <c r="AN29" s="397"/>
      <c r="AO29" s="397"/>
      <c r="AP29" s="397"/>
      <c r="AQ29" s="397"/>
      <c r="AR29" s="397"/>
      <c r="AS29" s="397"/>
      <c r="AT29" s="397"/>
      <c r="AU29" s="397"/>
      <c r="AV29" s="397"/>
      <c r="AW29" s="397"/>
      <c r="AX29" s="397"/>
      <c r="AY29" s="397"/>
      <c r="AZ29" s="397"/>
      <c r="BA29" s="397"/>
      <c r="BB29" s="397"/>
      <c r="BC29" s="397"/>
      <c r="BD29" s="397"/>
      <c r="BE29" s="397"/>
      <c r="BF29" s="397"/>
      <c r="BG29" s="397"/>
      <c r="BH29" s="397"/>
      <c r="BI29" s="397"/>
      <c r="BJ29" s="397"/>
      <c r="BK29" s="397"/>
      <c r="BL29" s="397"/>
      <c r="BM29" s="397"/>
      <c r="BN29" s="397"/>
      <c r="BO29" s="397"/>
      <c r="BP29" s="397"/>
      <c r="BQ29" s="397"/>
      <c r="BR29" s="397"/>
      <c r="BS29" s="397"/>
      <c r="BT29" s="397"/>
      <c r="BU29" s="397"/>
      <c r="BV29" s="397"/>
      <c r="BW29" s="397"/>
      <c r="BX29" s="397"/>
      <c r="BY29" s="397"/>
      <c r="BZ29" s="397"/>
      <c r="CA29" s="397"/>
      <c r="CB29" s="397"/>
      <c r="CC29" s="397"/>
      <c r="CD29" s="397"/>
      <c r="CE29" s="397"/>
      <c r="CF29" s="397"/>
      <c r="CG29" s="397"/>
      <c r="CH29" s="397"/>
      <c r="CI29" s="397"/>
      <c r="CJ29" s="397"/>
      <c r="CK29" s="397"/>
      <c r="CL29" s="397"/>
      <c r="CM29" s="397"/>
      <c r="CN29" s="397"/>
      <c r="CO29" s="397"/>
      <c r="CP29" s="397"/>
      <c r="CQ29" s="397"/>
      <c r="CR29" s="397"/>
      <c r="CS29" s="397"/>
      <c r="CT29" s="397"/>
    </row>
    <row r="30" spans="1:98" s="395" customFormat="1" x14ac:dyDescent="0.2">
      <c r="A30" s="314">
        <f t="shared" si="1"/>
        <v>23</v>
      </c>
      <c r="B30" s="315">
        <f>+' BUDGET '!B92</f>
        <v>0</v>
      </c>
      <c r="C30" s="316">
        <f>+' BUDGET '!C92</f>
        <v>0</v>
      </c>
      <c r="D30" s="396">
        <f t="shared" si="0"/>
        <v>0</v>
      </c>
      <c r="E30" s="317">
        <f>+' BUDGET '!M92</f>
        <v>0</v>
      </c>
      <c r="F30" s="312"/>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97"/>
      <c r="BB30" s="397"/>
      <c r="BC30" s="397"/>
      <c r="BD30" s="397"/>
      <c r="BE30" s="397"/>
      <c r="BF30" s="397"/>
      <c r="BG30" s="397"/>
      <c r="BH30" s="397"/>
      <c r="BI30" s="397"/>
      <c r="BJ30" s="397"/>
      <c r="BK30" s="397"/>
      <c r="BL30" s="397"/>
      <c r="BM30" s="397"/>
      <c r="BN30" s="397"/>
      <c r="BO30" s="397"/>
      <c r="BP30" s="397"/>
      <c r="BQ30" s="397"/>
      <c r="BR30" s="397"/>
      <c r="BS30" s="397"/>
      <c r="BT30" s="397"/>
      <c r="BU30" s="397"/>
      <c r="BV30" s="397"/>
      <c r="BW30" s="397"/>
      <c r="BX30" s="397"/>
      <c r="BY30" s="397"/>
      <c r="BZ30" s="397"/>
      <c r="CA30" s="397"/>
      <c r="CB30" s="397"/>
      <c r="CC30" s="397"/>
      <c r="CD30" s="397"/>
      <c r="CE30" s="397"/>
      <c r="CF30" s="397"/>
      <c r="CG30" s="397"/>
      <c r="CH30" s="397"/>
      <c r="CI30" s="397"/>
      <c r="CJ30" s="397"/>
      <c r="CK30" s="397"/>
      <c r="CL30" s="397"/>
      <c r="CM30" s="397"/>
      <c r="CN30" s="397"/>
      <c r="CO30" s="397"/>
      <c r="CP30" s="397"/>
      <c r="CQ30" s="397"/>
      <c r="CR30" s="397"/>
      <c r="CS30" s="397"/>
      <c r="CT30" s="397"/>
    </row>
    <row r="31" spans="1:98" s="395" customFormat="1" x14ac:dyDescent="0.2">
      <c r="A31" s="314">
        <f t="shared" si="1"/>
        <v>24</v>
      </c>
      <c r="B31" s="315">
        <f>+' BUDGET '!B93</f>
        <v>0</v>
      </c>
      <c r="C31" s="316">
        <f>+' BUDGET '!C93</f>
        <v>0</v>
      </c>
      <c r="D31" s="396">
        <f t="shared" si="0"/>
        <v>0</v>
      </c>
      <c r="E31" s="317">
        <f>+' BUDGET '!M93</f>
        <v>0</v>
      </c>
      <c r="F31" s="312"/>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97"/>
      <c r="BB31" s="397"/>
      <c r="BC31" s="397"/>
      <c r="BD31" s="397"/>
      <c r="BE31" s="397"/>
      <c r="BF31" s="397"/>
      <c r="BG31" s="397"/>
      <c r="BH31" s="397"/>
      <c r="BI31" s="397"/>
      <c r="BJ31" s="397"/>
      <c r="BK31" s="397"/>
      <c r="BL31" s="397"/>
      <c r="BM31" s="397"/>
      <c r="BN31" s="397"/>
      <c r="BO31" s="397"/>
      <c r="BP31" s="397"/>
      <c r="BQ31" s="397"/>
      <c r="BR31" s="397"/>
      <c r="BS31" s="397"/>
      <c r="BT31" s="397"/>
      <c r="BU31" s="397"/>
      <c r="BV31" s="397"/>
      <c r="BW31" s="397"/>
      <c r="BX31" s="397"/>
      <c r="BY31" s="397"/>
      <c r="BZ31" s="397"/>
      <c r="CA31" s="397"/>
      <c r="CB31" s="397"/>
      <c r="CC31" s="397"/>
      <c r="CD31" s="397"/>
      <c r="CE31" s="397"/>
      <c r="CF31" s="397"/>
      <c r="CG31" s="397"/>
      <c r="CH31" s="397"/>
      <c r="CI31" s="397"/>
      <c r="CJ31" s="397"/>
      <c r="CK31" s="397"/>
      <c r="CL31" s="397"/>
      <c r="CM31" s="397"/>
      <c r="CN31" s="397"/>
      <c r="CO31" s="397"/>
      <c r="CP31" s="397"/>
      <c r="CQ31" s="397"/>
      <c r="CR31" s="397"/>
      <c r="CS31" s="397"/>
      <c r="CT31" s="397"/>
    </row>
    <row r="32" spans="1:98" x14ac:dyDescent="0.2">
      <c r="A32" s="314">
        <f t="shared" si="1"/>
        <v>25</v>
      </c>
      <c r="B32" s="315">
        <f>+' BUDGET '!B94</f>
        <v>0</v>
      </c>
      <c r="C32" s="316">
        <f>+' BUDGET '!C94</f>
        <v>0</v>
      </c>
      <c r="D32" s="35">
        <f t="shared" si="0"/>
        <v>0</v>
      </c>
      <c r="E32" s="317">
        <f>+' BUDGET '!M94</f>
        <v>0</v>
      </c>
      <c r="F32" s="312"/>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313"/>
      <c r="BL32" s="313"/>
      <c r="BM32" s="313"/>
      <c r="BN32" s="313"/>
      <c r="BO32" s="313"/>
      <c r="BP32" s="313"/>
      <c r="BQ32" s="313"/>
      <c r="BR32" s="313"/>
      <c r="BS32" s="313"/>
      <c r="BT32" s="313"/>
      <c r="BU32" s="313"/>
      <c r="BV32" s="313"/>
      <c r="BW32" s="313"/>
      <c r="BX32" s="313"/>
      <c r="BY32" s="313"/>
      <c r="BZ32" s="313"/>
      <c r="CA32" s="313"/>
      <c r="CB32" s="313"/>
      <c r="CC32" s="313"/>
      <c r="CD32" s="313"/>
      <c r="CE32" s="313"/>
      <c r="CF32" s="313"/>
      <c r="CG32" s="313"/>
      <c r="CH32" s="313"/>
      <c r="CI32" s="313"/>
      <c r="CJ32" s="313"/>
      <c r="CK32" s="313"/>
      <c r="CL32" s="313"/>
      <c r="CM32" s="313"/>
      <c r="CN32" s="313"/>
      <c r="CO32" s="313"/>
      <c r="CP32" s="313"/>
      <c r="CQ32" s="313"/>
      <c r="CR32" s="313"/>
      <c r="CS32" s="313"/>
      <c r="CT32" s="313"/>
    </row>
    <row r="33" spans="1:98" x14ac:dyDescent="0.2">
      <c r="A33" s="314">
        <f t="shared" si="1"/>
        <v>26</v>
      </c>
      <c r="B33" s="319" t="s">
        <v>162</v>
      </c>
      <c r="C33" s="320"/>
      <c r="D33" s="35">
        <f t="shared" si="0"/>
        <v>0</v>
      </c>
      <c r="E33" s="317">
        <f>+' BUDGET '!M106</f>
        <v>0</v>
      </c>
      <c r="F33" s="312"/>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3"/>
      <c r="BU33" s="313"/>
      <c r="BV33" s="313"/>
      <c r="BW33" s="313"/>
      <c r="BX33" s="313"/>
      <c r="BY33" s="313"/>
      <c r="BZ33" s="313"/>
      <c r="CA33" s="313"/>
      <c r="CB33" s="313"/>
      <c r="CC33" s="313"/>
      <c r="CD33" s="313"/>
      <c r="CE33" s="313"/>
      <c r="CF33" s="313"/>
      <c r="CG33" s="313"/>
      <c r="CH33" s="313"/>
      <c r="CI33" s="313"/>
      <c r="CJ33" s="313"/>
      <c r="CK33" s="313"/>
      <c r="CL33" s="313"/>
      <c r="CM33" s="313"/>
      <c r="CN33" s="313"/>
      <c r="CO33" s="313"/>
      <c r="CP33" s="313"/>
      <c r="CQ33" s="313"/>
      <c r="CR33" s="313"/>
      <c r="CS33" s="313"/>
      <c r="CT33" s="313"/>
    </row>
    <row r="34" spans="1:98" x14ac:dyDescent="0.2">
      <c r="A34" s="314">
        <f t="shared" si="1"/>
        <v>27</v>
      </c>
      <c r="B34" s="4"/>
      <c r="C34" s="320"/>
      <c r="D34" s="35"/>
      <c r="E34" s="35"/>
      <c r="F34" s="312"/>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3"/>
      <c r="BC34" s="313"/>
      <c r="BD34" s="313"/>
      <c r="BE34" s="313"/>
      <c r="BF34" s="313"/>
      <c r="BG34" s="313"/>
      <c r="BH34" s="313"/>
      <c r="BI34" s="313"/>
      <c r="BJ34" s="313"/>
      <c r="BK34" s="313"/>
      <c r="BL34" s="313"/>
      <c r="BM34" s="313"/>
      <c r="BN34" s="313"/>
      <c r="BO34" s="313"/>
      <c r="BP34" s="313"/>
      <c r="BQ34" s="313"/>
      <c r="BR34" s="313"/>
      <c r="BS34" s="313"/>
      <c r="BT34" s="313"/>
      <c r="BU34" s="313"/>
      <c r="BV34" s="313"/>
      <c r="BW34" s="313"/>
      <c r="BX34" s="313"/>
      <c r="BY34" s="313"/>
      <c r="BZ34" s="313"/>
      <c r="CA34" s="313"/>
      <c r="CB34" s="313"/>
      <c r="CC34" s="313"/>
      <c r="CD34" s="313"/>
      <c r="CE34" s="313"/>
      <c r="CF34" s="313"/>
      <c r="CG34" s="313"/>
      <c r="CH34" s="313"/>
      <c r="CI34" s="313"/>
      <c r="CJ34" s="313"/>
      <c r="CK34" s="313"/>
      <c r="CL34" s="313"/>
      <c r="CM34" s="313"/>
      <c r="CN34" s="313"/>
      <c r="CO34" s="313"/>
      <c r="CP34" s="313"/>
      <c r="CQ34" s="313"/>
      <c r="CR34" s="313"/>
      <c r="CS34" s="313"/>
      <c r="CT34" s="313"/>
    </row>
    <row r="35" spans="1:98" ht="15" x14ac:dyDescent="0.25">
      <c r="A35" s="314">
        <f t="shared" si="1"/>
        <v>28</v>
      </c>
      <c r="B35" s="321" t="s">
        <v>163</v>
      </c>
      <c r="C35" s="322"/>
      <c r="D35" s="35">
        <f t="shared" ref="D35:E35" si="2">SUM(D7:D34)</f>
        <v>0</v>
      </c>
      <c r="E35" s="35">
        <f t="shared" si="2"/>
        <v>0</v>
      </c>
      <c r="F35" s="312"/>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3"/>
      <c r="AY35" s="313"/>
      <c r="AZ35" s="313"/>
      <c r="BA35" s="313"/>
      <c r="BB35" s="313"/>
      <c r="BC35" s="313"/>
      <c r="BD35" s="313"/>
      <c r="BE35" s="313"/>
      <c r="BF35" s="313"/>
      <c r="BG35" s="313"/>
      <c r="BH35" s="313"/>
      <c r="BI35" s="313"/>
      <c r="BJ35" s="313"/>
      <c r="BK35" s="313"/>
      <c r="BL35" s="313"/>
      <c r="BM35" s="313"/>
      <c r="BN35" s="313"/>
      <c r="BO35" s="313"/>
      <c r="BP35" s="313"/>
      <c r="BQ35" s="313"/>
      <c r="BR35" s="313"/>
      <c r="BS35" s="313"/>
      <c r="BT35" s="313"/>
      <c r="BU35" s="313"/>
      <c r="BV35" s="313"/>
      <c r="BW35" s="313"/>
      <c r="BX35" s="313"/>
      <c r="BY35" s="313"/>
      <c r="BZ35" s="313"/>
      <c r="CA35" s="313"/>
      <c r="CB35" s="313"/>
      <c r="CC35" s="313"/>
      <c r="CD35" s="313"/>
      <c r="CE35" s="313"/>
      <c r="CF35" s="313"/>
      <c r="CG35" s="313"/>
      <c r="CH35" s="313"/>
      <c r="CI35" s="313"/>
      <c r="CJ35" s="313"/>
      <c r="CK35" s="313"/>
      <c r="CL35" s="313"/>
      <c r="CM35" s="313"/>
      <c r="CN35" s="313"/>
      <c r="CO35" s="313"/>
      <c r="CP35" s="313"/>
      <c r="CQ35" s="313"/>
      <c r="CR35" s="313"/>
      <c r="CS35" s="313"/>
      <c r="CT35" s="313"/>
    </row>
    <row r="36" spans="1:98" ht="15" x14ac:dyDescent="0.25">
      <c r="A36" s="314">
        <f t="shared" si="1"/>
        <v>29</v>
      </c>
      <c r="B36" s="321"/>
      <c r="C36" s="322"/>
      <c r="D36" s="35"/>
      <c r="E36" s="35"/>
      <c r="F36" s="312"/>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13"/>
      <c r="BH36" s="313"/>
      <c r="BI36" s="313"/>
      <c r="BJ36" s="313"/>
      <c r="BK36" s="313"/>
      <c r="BL36" s="313"/>
      <c r="BM36" s="313"/>
      <c r="BN36" s="313"/>
      <c r="BO36" s="313"/>
      <c r="BP36" s="313"/>
      <c r="BQ36" s="313"/>
      <c r="BR36" s="313"/>
      <c r="BS36" s="313"/>
      <c r="BT36" s="313"/>
      <c r="BU36" s="313"/>
      <c r="BV36" s="313"/>
      <c r="BW36" s="313"/>
      <c r="BX36" s="313"/>
      <c r="BY36" s="313"/>
      <c r="BZ36" s="313"/>
      <c r="CA36" s="313"/>
      <c r="CB36" s="313"/>
      <c r="CC36" s="313"/>
      <c r="CD36" s="313"/>
      <c r="CE36" s="313"/>
      <c r="CF36" s="313"/>
      <c r="CG36" s="313"/>
      <c r="CH36" s="313"/>
      <c r="CI36" s="313"/>
      <c r="CJ36" s="313"/>
      <c r="CK36" s="313"/>
      <c r="CL36" s="313"/>
      <c r="CM36" s="313"/>
      <c r="CN36" s="313"/>
      <c r="CO36" s="313"/>
      <c r="CP36" s="313"/>
      <c r="CQ36" s="313"/>
      <c r="CR36" s="313"/>
      <c r="CS36" s="313"/>
      <c r="CT36" s="313"/>
    </row>
    <row r="37" spans="1:98" ht="15.75" thickBot="1" x14ac:dyDescent="0.3">
      <c r="A37" s="314">
        <f t="shared" si="1"/>
        <v>30</v>
      </c>
      <c r="B37" s="323" t="s">
        <v>164</v>
      </c>
      <c r="C37" s="322"/>
      <c r="D37" s="324">
        <f>SUM(E37:E37)</f>
        <v>0</v>
      </c>
      <c r="E37" s="325">
        <f>+' BUDGET '!M121</f>
        <v>0</v>
      </c>
      <c r="F37" s="326"/>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3"/>
      <c r="AY37" s="313"/>
      <c r="AZ37" s="313"/>
      <c r="BA37" s="313"/>
      <c r="BB37" s="313"/>
      <c r="BC37" s="313"/>
      <c r="BD37" s="313"/>
      <c r="BE37" s="313"/>
      <c r="BF37" s="313"/>
      <c r="BG37" s="313"/>
      <c r="BH37" s="313"/>
      <c r="BI37" s="313"/>
      <c r="BJ37" s="313"/>
      <c r="BK37" s="313"/>
      <c r="BL37" s="313"/>
      <c r="BM37" s="313"/>
      <c r="BN37" s="313"/>
      <c r="BO37" s="313"/>
      <c r="BP37" s="313"/>
      <c r="BQ37" s="313"/>
      <c r="BR37" s="313"/>
      <c r="BS37" s="313"/>
      <c r="BT37" s="313"/>
      <c r="BU37" s="313"/>
      <c r="BV37" s="313"/>
      <c r="BW37" s="313"/>
      <c r="BX37" s="313"/>
      <c r="BY37" s="313"/>
      <c r="BZ37" s="313"/>
      <c r="CA37" s="313"/>
      <c r="CB37" s="313"/>
      <c r="CC37" s="313"/>
      <c r="CD37" s="313"/>
      <c r="CE37" s="313"/>
      <c r="CF37" s="313"/>
      <c r="CG37" s="313"/>
      <c r="CH37" s="313"/>
      <c r="CI37" s="313"/>
      <c r="CJ37" s="313"/>
      <c r="CK37" s="313"/>
      <c r="CL37" s="313"/>
      <c r="CM37" s="313"/>
      <c r="CN37" s="313"/>
      <c r="CO37" s="313"/>
      <c r="CP37" s="313"/>
      <c r="CQ37" s="313"/>
      <c r="CR37" s="313"/>
      <c r="CS37" s="313"/>
      <c r="CT37" s="313"/>
    </row>
    <row r="38" spans="1:98" ht="15.75" thickBot="1" x14ac:dyDescent="0.3">
      <c r="A38" s="314">
        <f>A37+1</f>
        <v>31</v>
      </c>
      <c r="B38" s="327" t="s">
        <v>165</v>
      </c>
      <c r="C38" s="328"/>
      <c r="D38" s="329">
        <f>+D37+D35</f>
        <v>0</v>
      </c>
      <c r="E38" s="329">
        <f t="shared" ref="E38" si="3">+E37+E35</f>
        <v>0</v>
      </c>
      <c r="F38" s="330"/>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313"/>
      <c r="BD38" s="313"/>
      <c r="BE38" s="313"/>
      <c r="BF38" s="313"/>
      <c r="BG38" s="313"/>
      <c r="BH38" s="313"/>
      <c r="BI38" s="313"/>
      <c r="BJ38" s="313"/>
      <c r="BK38" s="313"/>
      <c r="BL38" s="313"/>
      <c r="BM38" s="313"/>
      <c r="BN38" s="313"/>
      <c r="BO38" s="313"/>
      <c r="BP38" s="313"/>
      <c r="BQ38" s="313"/>
      <c r="BR38" s="313"/>
      <c r="BS38" s="313"/>
      <c r="BT38" s="313"/>
      <c r="BU38" s="313"/>
      <c r="BV38" s="313"/>
      <c r="BW38" s="313"/>
      <c r="BX38" s="313"/>
      <c r="BY38" s="313"/>
      <c r="BZ38" s="313"/>
      <c r="CA38" s="313"/>
      <c r="CB38" s="313"/>
      <c r="CC38" s="313"/>
      <c r="CD38" s="313"/>
      <c r="CE38" s="313"/>
      <c r="CF38" s="313"/>
      <c r="CG38" s="313"/>
      <c r="CH38" s="313"/>
      <c r="CI38" s="313"/>
      <c r="CJ38" s="313"/>
      <c r="CK38" s="313"/>
      <c r="CL38" s="313"/>
      <c r="CM38" s="313"/>
      <c r="CN38" s="313"/>
      <c r="CO38" s="313"/>
      <c r="CP38" s="313"/>
      <c r="CQ38" s="313"/>
      <c r="CR38" s="313"/>
      <c r="CS38" s="313"/>
      <c r="CT38" s="313"/>
    </row>
    <row r="39" spans="1:98" ht="13.5" thickBot="1" x14ac:dyDescent="0.25">
      <c r="A39" s="331"/>
      <c r="B39" s="332"/>
      <c r="C39" s="333"/>
      <c r="D39" s="334"/>
      <c r="E39" s="334"/>
      <c r="F39" s="335"/>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3"/>
      <c r="BR39" s="313"/>
      <c r="BS39" s="313"/>
      <c r="BT39" s="313"/>
      <c r="BU39" s="313"/>
      <c r="BV39" s="313"/>
      <c r="BW39" s="313"/>
      <c r="BX39" s="313"/>
      <c r="BY39" s="313"/>
      <c r="BZ39" s="313"/>
      <c r="CA39" s="313"/>
      <c r="CB39" s="313"/>
      <c r="CC39" s="313"/>
      <c r="CD39" s="313"/>
      <c r="CE39" s="313"/>
      <c r="CF39" s="313"/>
      <c r="CG39" s="313"/>
      <c r="CH39" s="313"/>
      <c r="CI39" s="313"/>
      <c r="CJ39" s="313"/>
      <c r="CK39" s="313"/>
      <c r="CL39" s="313"/>
      <c r="CM39" s="313"/>
      <c r="CN39" s="313"/>
      <c r="CO39" s="313"/>
      <c r="CP39" s="313"/>
      <c r="CQ39" s="313"/>
      <c r="CR39" s="313"/>
      <c r="CS39" s="313"/>
      <c r="CT39" s="313"/>
    </row>
    <row r="40" spans="1:98" ht="18.75" x14ac:dyDescent="0.3">
      <c r="A40" s="394" t="s">
        <v>197</v>
      </c>
      <c r="B40" s="336"/>
      <c r="C40" s="337"/>
      <c r="D40" s="338"/>
      <c r="E40" s="338"/>
      <c r="F40" s="339"/>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3"/>
      <c r="BR40" s="313"/>
      <c r="BS40" s="313"/>
      <c r="BT40" s="313"/>
      <c r="BU40" s="313"/>
      <c r="BV40" s="313"/>
      <c r="BW40" s="313"/>
      <c r="BX40" s="313"/>
      <c r="BY40" s="313"/>
      <c r="BZ40" s="313"/>
      <c r="CA40" s="313"/>
      <c r="CB40" s="313"/>
      <c r="CC40" s="313"/>
      <c r="CD40" s="313"/>
      <c r="CE40" s="313"/>
      <c r="CF40" s="313"/>
      <c r="CG40" s="313"/>
      <c r="CH40" s="313"/>
      <c r="CI40" s="313"/>
      <c r="CJ40" s="313"/>
      <c r="CK40" s="313"/>
      <c r="CL40" s="313"/>
      <c r="CM40" s="313"/>
      <c r="CN40" s="313"/>
      <c r="CO40" s="313"/>
      <c r="CP40" s="313"/>
      <c r="CQ40" s="313"/>
      <c r="CR40" s="313"/>
      <c r="CS40" s="313"/>
      <c r="CT40" s="313"/>
    </row>
    <row r="41" spans="1:98" x14ac:dyDescent="0.2">
      <c r="A41" s="314">
        <f>A38+1</f>
        <v>32</v>
      </c>
      <c r="B41" s="318">
        <f>+' BUDGET '!B14</f>
        <v>0</v>
      </c>
      <c r="C41" s="316">
        <f>+' BUDGET '!C14</f>
        <v>0</v>
      </c>
      <c r="D41" s="35">
        <f t="shared" ref="D41:D53" si="4">SUM(E41:E41)</f>
        <v>0</v>
      </c>
      <c r="E41" s="317">
        <f>+' BUDGET '!M14</f>
        <v>0</v>
      </c>
      <c r="F41" s="312"/>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3"/>
      <c r="BR41" s="313"/>
      <c r="BS41" s="313"/>
      <c r="BT41" s="313"/>
      <c r="BU41" s="313"/>
      <c r="BV41" s="313"/>
      <c r="BW41" s="313"/>
      <c r="BX41" s="313"/>
      <c r="BY41" s="313"/>
      <c r="BZ41" s="313"/>
      <c r="CA41" s="313"/>
      <c r="CB41" s="313"/>
      <c r="CC41" s="313"/>
      <c r="CD41" s="313"/>
      <c r="CE41" s="313"/>
      <c r="CF41" s="313"/>
      <c r="CG41" s="313"/>
      <c r="CH41" s="313"/>
      <c r="CI41" s="313"/>
      <c r="CJ41" s="313"/>
      <c r="CK41" s="313"/>
      <c r="CL41" s="313"/>
      <c r="CM41" s="313"/>
      <c r="CN41" s="313"/>
      <c r="CO41" s="313"/>
      <c r="CP41" s="313"/>
      <c r="CQ41" s="313"/>
      <c r="CR41" s="313"/>
      <c r="CS41" s="313"/>
      <c r="CT41" s="313"/>
    </row>
    <row r="42" spans="1:98" x14ac:dyDescent="0.2">
      <c r="A42" s="314">
        <f>A41+1</f>
        <v>33</v>
      </c>
      <c r="B42" s="318">
        <f>+' BUDGET '!B15</f>
        <v>0</v>
      </c>
      <c r="C42" s="316">
        <f>+' BUDGET '!C15</f>
        <v>0</v>
      </c>
      <c r="D42" s="396">
        <f t="shared" si="4"/>
        <v>0</v>
      </c>
      <c r="E42" s="317">
        <f>+' BUDGET '!M15</f>
        <v>0</v>
      </c>
      <c r="F42" s="312"/>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3"/>
      <c r="BR42" s="313"/>
      <c r="BS42" s="313"/>
      <c r="BT42" s="313"/>
      <c r="BU42" s="313"/>
      <c r="BV42" s="313"/>
      <c r="BW42" s="313"/>
      <c r="BX42" s="313"/>
      <c r="BY42" s="313"/>
      <c r="BZ42" s="313"/>
      <c r="CA42" s="313"/>
      <c r="CB42" s="313"/>
      <c r="CC42" s="313"/>
      <c r="CD42" s="313"/>
      <c r="CE42" s="313"/>
      <c r="CF42" s="313"/>
      <c r="CG42" s="313"/>
      <c r="CH42" s="313"/>
      <c r="CI42" s="313"/>
      <c r="CJ42" s="313"/>
      <c r="CK42" s="313"/>
      <c r="CL42" s="313"/>
      <c r="CM42" s="313"/>
      <c r="CN42" s="313"/>
      <c r="CO42" s="313"/>
      <c r="CP42" s="313"/>
      <c r="CQ42" s="313"/>
      <c r="CR42" s="313"/>
      <c r="CS42" s="313"/>
      <c r="CT42" s="313"/>
    </row>
    <row r="43" spans="1:98" s="395" customFormat="1" x14ac:dyDescent="0.2">
      <c r="A43" s="314">
        <f t="shared" ref="A43:A50" si="5">A42+1</f>
        <v>34</v>
      </c>
      <c r="B43" s="318">
        <f>+' BUDGET '!B16</f>
        <v>0</v>
      </c>
      <c r="C43" s="316">
        <f>+' BUDGET '!C16</f>
        <v>0</v>
      </c>
      <c r="D43" s="396">
        <f t="shared" si="4"/>
        <v>0</v>
      </c>
      <c r="E43" s="317">
        <f>+' BUDGET '!M16</f>
        <v>0</v>
      </c>
      <c r="F43" s="312"/>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7"/>
      <c r="AO43" s="397"/>
      <c r="AP43" s="397"/>
      <c r="AQ43" s="397"/>
      <c r="AR43" s="397"/>
      <c r="AS43" s="397"/>
      <c r="AT43" s="397"/>
      <c r="AU43" s="397"/>
      <c r="AV43" s="397"/>
      <c r="AW43" s="397"/>
      <c r="AX43" s="397"/>
      <c r="AY43" s="397"/>
      <c r="AZ43" s="397"/>
      <c r="BA43" s="397"/>
      <c r="BB43" s="397"/>
      <c r="BC43" s="397"/>
      <c r="BD43" s="397"/>
      <c r="BE43" s="397"/>
      <c r="BF43" s="397"/>
      <c r="BG43" s="397"/>
      <c r="BH43" s="397"/>
      <c r="BI43" s="397"/>
      <c r="BJ43" s="397"/>
      <c r="BK43" s="397"/>
      <c r="BL43" s="397"/>
      <c r="BM43" s="397"/>
      <c r="BN43" s="397"/>
      <c r="BO43" s="397"/>
      <c r="BP43" s="397"/>
      <c r="BQ43" s="397"/>
      <c r="BR43" s="397"/>
      <c r="BS43" s="397"/>
      <c r="BT43" s="397"/>
      <c r="BU43" s="397"/>
      <c r="BV43" s="397"/>
      <c r="BW43" s="397"/>
      <c r="BX43" s="397"/>
      <c r="BY43" s="397"/>
      <c r="BZ43" s="397"/>
      <c r="CA43" s="397"/>
      <c r="CB43" s="397"/>
      <c r="CC43" s="397"/>
      <c r="CD43" s="397"/>
      <c r="CE43" s="397"/>
      <c r="CF43" s="397"/>
      <c r="CG43" s="397"/>
      <c r="CH43" s="397"/>
      <c r="CI43" s="397"/>
      <c r="CJ43" s="397"/>
      <c r="CK43" s="397"/>
      <c r="CL43" s="397"/>
      <c r="CM43" s="397"/>
      <c r="CN43" s="397"/>
      <c r="CO43" s="397"/>
      <c r="CP43" s="397"/>
      <c r="CQ43" s="397"/>
      <c r="CR43" s="397"/>
      <c r="CS43" s="397"/>
      <c r="CT43" s="397"/>
    </row>
    <row r="44" spans="1:98" s="395" customFormat="1" x14ac:dyDescent="0.2">
      <c r="A44" s="314">
        <f t="shared" si="5"/>
        <v>35</v>
      </c>
      <c r="B44" s="318">
        <f>+' BUDGET '!B17</f>
        <v>0</v>
      </c>
      <c r="C44" s="316">
        <f>+' BUDGET '!C17</f>
        <v>0</v>
      </c>
      <c r="D44" s="396">
        <f t="shared" si="4"/>
        <v>0</v>
      </c>
      <c r="E44" s="317">
        <f>+' BUDGET '!M17</f>
        <v>0</v>
      </c>
      <c r="F44" s="312"/>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c r="AM44" s="397"/>
      <c r="AN44" s="397"/>
      <c r="AO44" s="397"/>
      <c r="AP44" s="397"/>
      <c r="AQ44" s="397"/>
      <c r="AR44" s="397"/>
      <c r="AS44" s="397"/>
      <c r="AT44" s="397"/>
      <c r="AU44" s="397"/>
      <c r="AV44" s="397"/>
      <c r="AW44" s="397"/>
      <c r="AX44" s="397"/>
      <c r="AY44" s="397"/>
      <c r="AZ44" s="397"/>
      <c r="BA44" s="397"/>
      <c r="BB44" s="397"/>
      <c r="BC44" s="397"/>
      <c r="BD44" s="397"/>
      <c r="BE44" s="397"/>
      <c r="BF44" s="397"/>
      <c r="BG44" s="397"/>
      <c r="BH44" s="397"/>
      <c r="BI44" s="397"/>
      <c r="BJ44" s="397"/>
      <c r="BK44" s="397"/>
      <c r="BL44" s="397"/>
      <c r="BM44" s="397"/>
      <c r="BN44" s="397"/>
      <c r="BO44" s="397"/>
      <c r="BP44" s="397"/>
      <c r="BQ44" s="397"/>
      <c r="BR44" s="397"/>
      <c r="BS44" s="397"/>
      <c r="BT44" s="397"/>
      <c r="BU44" s="397"/>
      <c r="BV44" s="397"/>
      <c r="BW44" s="397"/>
      <c r="BX44" s="397"/>
      <c r="BY44" s="397"/>
      <c r="BZ44" s="397"/>
      <c r="CA44" s="397"/>
      <c r="CB44" s="397"/>
      <c r="CC44" s="397"/>
      <c r="CD44" s="397"/>
      <c r="CE44" s="397"/>
      <c r="CF44" s="397"/>
      <c r="CG44" s="397"/>
      <c r="CH44" s="397"/>
      <c r="CI44" s="397"/>
      <c r="CJ44" s="397"/>
      <c r="CK44" s="397"/>
      <c r="CL44" s="397"/>
      <c r="CM44" s="397"/>
      <c r="CN44" s="397"/>
      <c r="CO44" s="397"/>
      <c r="CP44" s="397"/>
      <c r="CQ44" s="397"/>
      <c r="CR44" s="397"/>
      <c r="CS44" s="397"/>
      <c r="CT44" s="397"/>
    </row>
    <row r="45" spans="1:98" s="395" customFormat="1" x14ac:dyDescent="0.2">
      <c r="A45" s="314">
        <f t="shared" si="5"/>
        <v>36</v>
      </c>
      <c r="B45" s="318">
        <f>+' BUDGET '!B18</f>
        <v>0</v>
      </c>
      <c r="C45" s="316">
        <f>+' BUDGET '!C18</f>
        <v>0</v>
      </c>
      <c r="D45" s="396">
        <f t="shared" si="4"/>
        <v>0</v>
      </c>
      <c r="E45" s="317">
        <f>+' BUDGET '!M18</f>
        <v>0</v>
      </c>
      <c r="F45" s="312"/>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7"/>
      <c r="AM45" s="397"/>
      <c r="AN45" s="397"/>
      <c r="AO45" s="397"/>
      <c r="AP45" s="397"/>
      <c r="AQ45" s="397"/>
      <c r="AR45" s="397"/>
      <c r="AS45" s="397"/>
      <c r="AT45" s="397"/>
      <c r="AU45" s="397"/>
      <c r="AV45" s="397"/>
      <c r="AW45" s="397"/>
      <c r="AX45" s="397"/>
      <c r="AY45" s="397"/>
      <c r="AZ45" s="397"/>
      <c r="BA45" s="397"/>
      <c r="BB45" s="397"/>
      <c r="BC45" s="397"/>
      <c r="BD45" s="397"/>
      <c r="BE45" s="397"/>
      <c r="BF45" s="397"/>
      <c r="BG45" s="397"/>
      <c r="BH45" s="397"/>
      <c r="BI45" s="397"/>
      <c r="BJ45" s="397"/>
      <c r="BK45" s="397"/>
      <c r="BL45" s="397"/>
      <c r="BM45" s="397"/>
      <c r="BN45" s="397"/>
      <c r="BO45" s="397"/>
      <c r="BP45" s="397"/>
      <c r="BQ45" s="397"/>
      <c r="BR45" s="397"/>
      <c r="BS45" s="397"/>
      <c r="BT45" s="397"/>
      <c r="BU45" s="397"/>
      <c r="BV45" s="397"/>
      <c r="BW45" s="397"/>
      <c r="BX45" s="397"/>
      <c r="BY45" s="397"/>
      <c r="BZ45" s="397"/>
      <c r="CA45" s="397"/>
      <c r="CB45" s="397"/>
      <c r="CC45" s="397"/>
      <c r="CD45" s="397"/>
      <c r="CE45" s="397"/>
      <c r="CF45" s="397"/>
      <c r="CG45" s="397"/>
      <c r="CH45" s="397"/>
      <c r="CI45" s="397"/>
      <c r="CJ45" s="397"/>
      <c r="CK45" s="397"/>
      <c r="CL45" s="397"/>
      <c r="CM45" s="397"/>
      <c r="CN45" s="397"/>
      <c r="CO45" s="397"/>
      <c r="CP45" s="397"/>
      <c r="CQ45" s="397"/>
      <c r="CR45" s="397"/>
      <c r="CS45" s="397"/>
      <c r="CT45" s="397"/>
    </row>
    <row r="46" spans="1:98" s="395" customFormat="1" x14ac:dyDescent="0.2">
      <c r="A46" s="314">
        <f t="shared" si="5"/>
        <v>37</v>
      </c>
      <c r="B46" s="318">
        <f>+' BUDGET '!B19</f>
        <v>0</v>
      </c>
      <c r="C46" s="316">
        <f>+' BUDGET '!C19</f>
        <v>0</v>
      </c>
      <c r="D46" s="396">
        <f t="shared" si="4"/>
        <v>0</v>
      </c>
      <c r="E46" s="317">
        <f>+' BUDGET '!M19</f>
        <v>0</v>
      </c>
      <c r="F46" s="312"/>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row>
    <row r="47" spans="1:98" x14ac:dyDescent="0.2">
      <c r="A47" s="314">
        <f t="shared" si="5"/>
        <v>38</v>
      </c>
      <c r="B47" s="318">
        <f>+' BUDGET '!B20</f>
        <v>0</v>
      </c>
      <c r="C47" s="316">
        <f>+' BUDGET '!C20</f>
        <v>0</v>
      </c>
      <c r="D47" s="396">
        <f t="shared" si="4"/>
        <v>0</v>
      </c>
      <c r="E47" s="317">
        <f>+' BUDGET '!M20</f>
        <v>0</v>
      </c>
      <c r="F47" s="312"/>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3"/>
      <c r="BR47" s="313"/>
      <c r="BS47" s="313"/>
      <c r="BT47" s="313"/>
      <c r="BU47" s="313"/>
      <c r="BV47" s="313"/>
      <c r="BW47" s="313"/>
      <c r="BX47" s="313"/>
      <c r="BY47" s="313"/>
      <c r="BZ47" s="313"/>
      <c r="CA47" s="313"/>
      <c r="CB47" s="313"/>
      <c r="CC47" s="313"/>
      <c r="CD47" s="313"/>
      <c r="CE47" s="313"/>
      <c r="CF47" s="313"/>
      <c r="CG47" s="313"/>
      <c r="CH47" s="313"/>
      <c r="CI47" s="313"/>
      <c r="CJ47" s="313"/>
      <c r="CK47" s="313"/>
      <c r="CL47" s="313"/>
      <c r="CM47" s="313"/>
      <c r="CN47" s="313"/>
      <c r="CO47" s="313"/>
      <c r="CP47" s="313"/>
      <c r="CQ47" s="313"/>
      <c r="CR47" s="313"/>
      <c r="CS47" s="313"/>
      <c r="CT47" s="313"/>
    </row>
    <row r="48" spans="1:98" s="395" customFormat="1" x14ac:dyDescent="0.2">
      <c r="A48" s="314">
        <f t="shared" si="5"/>
        <v>39</v>
      </c>
      <c r="B48" s="318">
        <f>+' BUDGET '!B21</f>
        <v>0</v>
      </c>
      <c r="C48" s="316">
        <f>+' BUDGET '!C21</f>
        <v>0</v>
      </c>
      <c r="D48" s="396">
        <f t="shared" si="4"/>
        <v>0</v>
      </c>
      <c r="E48" s="317">
        <f>+' BUDGET '!M21</f>
        <v>0</v>
      </c>
      <c r="F48" s="312"/>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row>
    <row r="49" spans="1:98" x14ac:dyDescent="0.2">
      <c r="A49" s="314">
        <f t="shared" si="5"/>
        <v>40</v>
      </c>
      <c r="B49" s="318">
        <f>+' BUDGET '!B22</f>
        <v>0</v>
      </c>
      <c r="C49" s="316">
        <f>+' BUDGET '!C22</f>
        <v>0</v>
      </c>
      <c r="D49" s="396">
        <f t="shared" si="4"/>
        <v>0</v>
      </c>
      <c r="E49" s="317">
        <f>+' BUDGET '!M22</f>
        <v>0</v>
      </c>
      <c r="F49" s="312"/>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c r="AZ49" s="313"/>
      <c r="BA49" s="313"/>
      <c r="BB49" s="313"/>
      <c r="BC49" s="313"/>
      <c r="BD49" s="313"/>
      <c r="BE49" s="313"/>
      <c r="BF49" s="313"/>
      <c r="BG49" s="313"/>
      <c r="BH49" s="313"/>
      <c r="BI49" s="313"/>
      <c r="BJ49" s="313"/>
      <c r="BK49" s="313"/>
      <c r="BL49" s="313"/>
      <c r="BM49" s="313"/>
      <c r="BN49" s="313"/>
      <c r="BO49" s="313"/>
      <c r="BP49" s="313"/>
      <c r="BQ49" s="313"/>
      <c r="BR49" s="313"/>
      <c r="BS49" s="313"/>
      <c r="BT49" s="313"/>
      <c r="BU49" s="313"/>
      <c r="BV49" s="313"/>
      <c r="BW49" s="313"/>
      <c r="BX49" s="313"/>
      <c r="BY49" s="313"/>
      <c r="BZ49" s="313"/>
      <c r="CA49" s="313"/>
      <c r="CB49" s="313"/>
      <c r="CC49" s="313"/>
      <c r="CD49" s="313"/>
      <c r="CE49" s="313"/>
      <c r="CF49" s="313"/>
      <c r="CG49" s="313"/>
      <c r="CH49" s="313"/>
      <c r="CI49" s="313"/>
      <c r="CJ49" s="313"/>
      <c r="CK49" s="313"/>
      <c r="CL49" s="313"/>
      <c r="CM49" s="313"/>
      <c r="CN49" s="313"/>
      <c r="CO49" s="313"/>
      <c r="CP49" s="313"/>
      <c r="CQ49" s="313"/>
      <c r="CR49" s="313"/>
      <c r="CS49" s="313"/>
      <c r="CT49" s="313"/>
    </row>
    <row r="50" spans="1:98" x14ac:dyDescent="0.2">
      <c r="A50" s="314">
        <f t="shared" si="5"/>
        <v>41</v>
      </c>
      <c r="B50" s="318">
        <f>+' BUDGET '!B23</f>
        <v>0</v>
      </c>
      <c r="C50" s="316">
        <f>+' BUDGET '!C23</f>
        <v>0</v>
      </c>
      <c r="D50" s="396">
        <f t="shared" si="4"/>
        <v>0</v>
      </c>
      <c r="E50" s="317">
        <f>+' BUDGET '!M23</f>
        <v>0</v>
      </c>
      <c r="F50" s="312"/>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3"/>
      <c r="CG50" s="313"/>
      <c r="CH50" s="313"/>
      <c r="CI50" s="313"/>
      <c r="CJ50" s="313"/>
      <c r="CK50" s="313"/>
      <c r="CL50" s="313"/>
      <c r="CM50" s="313"/>
      <c r="CN50" s="313"/>
      <c r="CO50" s="313"/>
      <c r="CP50" s="313"/>
      <c r="CQ50" s="313"/>
      <c r="CR50" s="313"/>
      <c r="CS50" s="313"/>
      <c r="CT50" s="313"/>
    </row>
    <row r="51" spans="1:98" x14ac:dyDescent="0.2">
      <c r="A51" s="314">
        <f t="shared" ref="A51:A58" si="6">A50+1</f>
        <v>42</v>
      </c>
      <c r="B51" s="318">
        <f>+' BUDGET '!B24</f>
        <v>0</v>
      </c>
      <c r="C51" s="316">
        <f>+' BUDGET '!C24</f>
        <v>0</v>
      </c>
      <c r="D51" s="396">
        <f t="shared" si="4"/>
        <v>0</v>
      </c>
      <c r="E51" s="317">
        <f>+' BUDGET '!M24</f>
        <v>0</v>
      </c>
      <c r="F51" s="312"/>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3"/>
      <c r="BR51" s="313"/>
      <c r="BS51" s="313"/>
      <c r="BT51" s="313"/>
      <c r="BU51" s="313"/>
      <c r="BV51" s="313"/>
      <c r="BW51" s="313"/>
      <c r="BX51" s="313"/>
      <c r="BY51" s="313"/>
      <c r="BZ51" s="313"/>
      <c r="CA51" s="313"/>
      <c r="CB51" s="313"/>
      <c r="CC51" s="313"/>
      <c r="CD51" s="313"/>
      <c r="CE51" s="313"/>
      <c r="CF51" s="313"/>
      <c r="CG51" s="313"/>
      <c r="CH51" s="313"/>
      <c r="CI51" s="313"/>
      <c r="CJ51" s="313"/>
      <c r="CK51" s="313"/>
      <c r="CL51" s="313"/>
      <c r="CM51" s="313"/>
      <c r="CN51" s="313"/>
      <c r="CO51" s="313"/>
      <c r="CP51" s="313"/>
      <c r="CQ51" s="313"/>
      <c r="CR51" s="313"/>
      <c r="CS51" s="313"/>
      <c r="CT51" s="313"/>
    </row>
    <row r="52" spans="1:98" x14ac:dyDescent="0.2">
      <c r="A52" s="314">
        <f t="shared" si="6"/>
        <v>43</v>
      </c>
      <c r="B52" s="318">
        <f>+' BUDGET '!B25</f>
        <v>0</v>
      </c>
      <c r="C52" s="316">
        <f>+' BUDGET '!C25</f>
        <v>0</v>
      </c>
      <c r="D52" s="396">
        <f t="shared" si="4"/>
        <v>0</v>
      </c>
      <c r="E52" s="317">
        <f>+' BUDGET '!M25</f>
        <v>0</v>
      </c>
      <c r="F52" s="312"/>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3"/>
      <c r="BR52" s="313"/>
      <c r="BS52" s="313"/>
      <c r="BT52" s="313"/>
      <c r="BU52" s="313"/>
      <c r="BV52" s="313"/>
      <c r="BW52" s="313"/>
      <c r="BX52" s="313"/>
      <c r="BY52" s="313"/>
      <c r="BZ52" s="313"/>
      <c r="CA52" s="313"/>
      <c r="CB52" s="313"/>
      <c r="CC52" s="313"/>
      <c r="CD52" s="313"/>
      <c r="CE52" s="313"/>
      <c r="CF52" s="313"/>
      <c r="CG52" s="313"/>
      <c r="CH52" s="313"/>
      <c r="CI52" s="313"/>
      <c r="CJ52" s="313"/>
      <c r="CK52" s="313"/>
      <c r="CL52" s="313"/>
      <c r="CM52" s="313"/>
      <c r="CN52" s="313"/>
      <c r="CO52" s="313"/>
      <c r="CP52" s="313"/>
      <c r="CQ52" s="313"/>
      <c r="CR52" s="313"/>
      <c r="CS52" s="313"/>
      <c r="CT52" s="313"/>
    </row>
    <row r="53" spans="1:98" x14ac:dyDescent="0.2">
      <c r="A53" s="314">
        <f t="shared" si="6"/>
        <v>44</v>
      </c>
      <c r="B53" s="319" t="s">
        <v>166</v>
      </c>
      <c r="C53" s="320"/>
      <c r="D53" s="35">
        <f t="shared" si="4"/>
        <v>0</v>
      </c>
      <c r="E53" s="317">
        <f>+' BUDGET '!M40</f>
        <v>0</v>
      </c>
      <c r="F53" s="312"/>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313"/>
      <c r="BR53" s="313"/>
      <c r="BS53" s="313"/>
      <c r="BT53" s="313"/>
      <c r="BU53" s="313"/>
      <c r="BV53" s="313"/>
      <c r="BW53" s="313"/>
      <c r="BX53" s="313"/>
      <c r="BY53" s="313"/>
      <c r="BZ53" s="313"/>
      <c r="CA53" s="313"/>
      <c r="CB53" s="313"/>
      <c r="CC53" s="313"/>
      <c r="CD53" s="313"/>
      <c r="CE53" s="313"/>
      <c r="CF53" s="313"/>
      <c r="CG53" s="313"/>
      <c r="CH53" s="313"/>
      <c r="CI53" s="313"/>
      <c r="CJ53" s="313"/>
      <c r="CK53" s="313"/>
      <c r="CL53" s="313"/>
      <c r="CM53" s="313"/>
      <c r="CN53" s="313"/>
      <c r="CO53" s="313"/>
      <c r="CP53" s="313"/>
      <c r="CQ53" s="313"/>
      <c r="CR53" s="313"/>
      <c r="CS53" s="313"/>
      <c r="CT53" s="313"/>
    </row>
    <row r="54" spans="1:98" x14ac:dyDescent="0.2">
      <c r="A54" s="314">
        <f t="shared" si="6"/>
        <v>45</v>
      </c>
      <c r="B54" s="4"/>
      <c r="C54" s="320"/>
      <c r="D54" s="35"/>
      <c r="E54" s="35"/>
      <c r="F54" s="312"/>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3"/>
      <c r="AL54" s="313"/>
      <c r="AM54" s="313"/>
      <c r="AN54" s="313"/>
      <c r="AO54" s="313"/>
      <c r="AP54" s="313"/>
      <c r="AQ54" s="313"/>
      <c r="AR54" s="313"/>
      <c r="AS54" s="313"/>
      <c r="AT54" s="313"/>
      <c r="AU54" s="313"/>
      <c r="AV54" s="313"/>
      <c r="AW54" s="313"/>
      <c r="AX54" s="313"/>
      <c r="AY54" s="313"/>
      <c r="AZ54" s="313"/>
      <c r="BA54" s="313"/>
      <c r="BB54" s="313"/>
      <c r="BC54" s="313"/>
      <c r="BD54" s="313"/>
      <c r="BE54" s="313"/>
      <c r="BF54" s="313"/>
      <c r="BG54" s="313"/>
      <c r="BH54" s="313"/>
      <c r="BI54" s="313"/>
      <c r="BJ54" s="313"/>
      <c r="BK54" s="313"/>
      <c r="BL54" s="313"/>
      <c r="BM54" s="313"/>
      <c r="BN54" s="313"/>
      <c r="BO54" s="313"/>
      <c r="BP54" s="313"/>
      <c r="BQ54" s="313"/>
      <c r="BR54" s="313"/>
      <c r="BS54" s="313"/>
      <c r="BT54" s="313"/>
      <c r="BU54" s="313"/>
      <c r="BV54" s="313"/>
      <c r="BW54" s="313"/>
      <c r="BX54" s="313"/>
      <c r="BY54" s="313"/>
      <c r="BZ54" s="313"/>
      <c r="CA54" s="313"/>
      <c r="CB54" s="313"/>
      <c r="CC54" s="313"/>
      <c r="CD54" s="313"/>
      <c r="CE54" s="313"/>
      <c r="CF54" s="313"/>
      <c r="CG54" s="313"/>
      <c r="CH54" s="313"/>
      <c r="CI54" s="313"/>
      <c r="CJ54" s="313"/>
      <c r="CK54" s="313"/>
      <c r="CL54" s="313"/>
      <c r="CM54" s="313"/>
      <c r="CN54" s="313"/>
      <c r="CO54" s="313"/>
      <c r="CP54" s="313"/>
      <c r="CQ54" s="313"/>
      <c r="CR54" s="313"/>
      <c r="CS54" s="313"/>
      <c r="CT54" s="313"/>
    </row>
    <row r="55" spans="1:98" ht="15" x14ac:dyDescent="0.25">
      <c r="A55" s="314">
        <f t="shared" si="6"/>
        <v>46</v>
      </c>
      <c r="B55" s="321" t="s">
        <v>167</v>
      </c>
      <c r="C55" s="322"/>
      <c r="D55" s="35">
        <f t="shared" ref="D55:F55" si="7">SUM(D40:D54)</f>
        <v>0</v>
      </c>
      <c r="E55" s="35">
        <f t="shared" si="7"/>
        <v>0</v>
      </c>
      <c r="F55" s="312">
        <f t="shared" si="7"/>
        <v>0</v>
      </c>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c r="AT55" s="313"/>
      <c r="AU55" s="313"/>
      <c r="AV55" s="313"/>
      <c r="AW55" s="313"/>
      <c r="AX55" s="313"/>
      <c r="AY55" s="313"/>
      <c r="AZ55" s="313"/>
      <c r="BA55" s="313"/>
      <c r="BB55" s="313"/>
      <c r="BC55" s="313"/>
      <c r="BD55" s="313"/>
      <c r="BE55" s="313"/>
      <c r="BF55" s="313"/>
      <c r="BG55" s="313"/>
      <c r="BH55" s="313"/>
      <c r="BI55" s="313"/>
      <c r="BJ55" s="313"/>
      <c r="BK55" s="313"/>
      <c r="BL55" s="313"/>
      <c r="BM55" s="313"/>
      <c r="BN55" s="313"/>
      <c r="BO55" s="313"/>
      <c r="BP55" s="313"/>
      <c r="BQ55" s="313"/>
      <c r="BR55" s="313"/>
      <c r="BS55" s="313"/>
      <c r="BT55" s="313"/>
      <c r="BU55" s="313"/>
      <c r="BV55" s="313"/>
      <c r="BW55" s="313"/>
      <c r="BX55" s="313"/>
      <c r="BY55" s="313"/>
      <c r="BZ55" s="313"/>
      <c r="CA55" s="313"/>
      <c r="CB55" s="313"/>
      <c r="CC55" s="313"/>
      <c r="CD55" s="313"/>
      <c r="CE55" s="313"/>
      <c r="CF55" s="313"/>
      <c r="CG55" s="313"/>
      <c r="CH55" s="313"/>
      <c r="CI55" s="313"/>
      <c r="CJ55" s="313"/>
      <c r="CK55" s="313"/>
      <c r="CL55" s="313"/>
      <c r="CM55" s="313"/>
      <c r="CN55" s="313"/>
      <c r="CO55" s="313"/>
      <c r="CP55" s="313"/>
      <c r="CQ55" s="313"/>
      <c r="CR55" s="313"/>
      <c r="CS55" s="313"/>
      <c r="CT55" s="313"/>
    </row>
    <row r="56" spans="1:98" ht="15" x14ac:dyDescent="0.25">
      <c r="A56" s="314">
        <f t="shared" si="6"/>
        <v>47</v>
      </c>
      <c r="B56" s="321"/>
      <c r="C56" s="322"/>
      <c r="D56" s="35"/>
      <c r="E56" s="35"/>
      <c r="F56" s="312"/>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3"/>
      <c r="BF56" s="313"/>
      <c r="BG56" s="313"/>
      <c r="BH56" s="313"/>
      <c r="BI56" s="313"/>
      <c r="BJ56" s="313"/>
      <c r="BK56" s="313"/>
      <c r="BL56" s="313"/>
      <c r="BM56" s="313"/>
      <c r="BN56" s="313"/>
      <c r="BO56" s="313"/>
      <c r="BP56" s="313"/>
      <c r="BQ56" s="313"/>
      <c r="BR56" s="313"/>
      <c r="BS56" s="313"/>
      <c r="BT56" s="313"/>
      <c r="BU56" s="313"/>
      <c r="BV56" s="313"/>
      <c r="BW56" s="313"/>
      <c r="BX56" s="313"/>
      <c r="BY56" s="313"/>
      <c r="BZ56" s="313"/>
      <c r="CA56" s="313"/>
      <c r="CB56" s="313"/>
      <c r="CC56" s="313"/>
      <c r="CD56" s="313"/>
      <c r="CE56" s="313"/>
      <c r="CF56" s="313"/>
      <c r="CG56" s="313"/>
      <c r="CH56" s="313"/>
      <c r="CI56" s="313"/>
      <c r="CJ56" s="313"/>
      <c r="CK56" s="313"/>
      <c r="CL56" s="313"/>
      <c r="CM56" s="313"/>
      <c r="CN56" s="313"/>
      <c r="CO56" s="313"/>
      <c r="CP56" s="313"/>
      <c r="CQ56" s="313"/>
      <c r="CR56" s="313"/>
      <c r="CS56" s="313"/>
      <c r="CT56" s="313"/>
    </row>
    <row r="57" spans="1:98" ht="15.75" thickBot="1" x14ac:dyDescent="0.3">
      <c r="A57" s="314">
        <f t="shared" si="6"/>
        <v>48</v>
      </c>
      <c r="B57" s="340" t="s">
        <v>168</v>
      </c>
      <c r="C57" s="322"/>
      <c r="D57" s="324">
        <f>SUM(E57:E57)</f>
        <v>0</v>
      </c>
      <c r="E57" s="325">
        <f>+' BUDGET '!M57</f>
        <v>0</v>
      </c>
      <c r="F57" s="326"/>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313"/>
      <c r="BY57" s="313"/>
      <c r="BZ57" s="313"/>
      <c r="CA57" s="313"/>
      <c r="CB57" s="313"/>
      <c r="CC57" s="313"/>
      <c r="CD57" s="313"/>
      <c r="CE57" s="313"/>
      <c r="CF57" s="313"/>
      <c r="CG57" s="313"/>
      <c r="CH57" s="313"/>
      <c r="CI57" s="313"/>
      <c r="CJ57" s="313"/>
      <c r="CK57" s="313"/>
      <c r="CL57" s="313"/>
      <c r="CM57" s="313"/>
      <c r="CN57" s="313"/>
      <c r="CO57" s="313"/>
      <c r="CP57" s="313"/>
      <c r="CQ57" s="313"/>
      <c r="CR57" s="313"/>
      <c r="CS57" s="313"/>
      <c r="CT57" s="313"/>
    </row>
    <row r="58" spans="1:98" ht="15" x14ac:dyDescent="0.25">
      <c r="A58" s="314">
        <f t="shared" si="6"/>
        <v>49</v>
      </c>
      <c r="B58" s="321" t="s">
        <v>169</v>
      </c>
      <c r="C58" s="320"/>
      <c r="D58" s="338">
        <f>+D57+D55</f>
        <v>0</v>
      </c>
      <c r="E58" s="338">
        <f t="shared" ref="E58" si="8">+E57+E55</f>
        <v>0</v>
      </c>
      <c r="F58" s="330"/>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313"/>
      <c r="BA58" s="313"/>
      <c r="BB58" s="313"/>
      <c r="BC58" s="313"/>
      <c r="BD58" s="313"/>
      <c r="BE58" s="313"/>
      <c r="BF58" s="313"/>
      <c r="BG58" s="313"/>
      <c r="BH58" s="313"/>
      <c r="BI58" s="313"/>
      <c r="BJ58" s="313"/>
      <c r="BK58" s="313"/>
      <c r="BL58" s="313"/>
      <c r="BM58" s="313"/>
      <c r="BN58" s="313"/>
      <c r="BO58" s="313"/>
      <c r="BP58" s="313"/>
      <c r="BQ58" s="313"/>
      <c r="BR58" s="313"/>
      <c r="BS58" s="313"/>
      <c r="BT58" s="313"/>
      <c r="BU58" s="313"/>
      <c r="BV58" s="313"/>
      <c r="BW58" s="313"/>
      <c r="BX58" s="313"/>
      <c r="BY58" s="313"/>
      <c r="BZ58" s="313"/>
      <c r="CA58" s="313"/>
      <c r="CB58" s="313"/>
      <c r="CC58" s="313"/>
      <c r="CD58" s="313"/>
      <c r="CE58" s="313"/>
      <c r="CF58" s="313"/>
      <c r="CG58" s="313"/>
      <c r="CH58" s="313"/>
      <c r="CI58" s="313"/>
      <c r="CJ58" s="313"/>
      <c r="CK58" s="313"/>
      <c r="CL58" s="313"/>
      <c r="CM58" s="313"/>
      <c r="CN58" s="313"/>
      <c r="CO58" s="313"/>
      <c r="CP58" s="313"/>
      <c r="CQ58" s="313"/>
      <c r="CR58" s="313"/>
      <c r="CS58" s="313"/>
      <c r="CT58" s="313"/>
    </row>
    <row r="59" spans="1:98" ht="15.75" thickBot="1" x14ac:dyDescent="0.3">
      <c r="A59" s="341">
        <f>A58+1</f>
        <v>50</v>
      </c>
      <c r="B59" s="342" t="s">
        <v>170</v>
      </c>
      <c r="C59" s="343"/>
      <c r="D59" s="344" t="e">
        <f>D58/D65</f>
        <v>#DIV/0!</v>
      </c>
      <c r="E59" s="344" t="e">
        <f t="shared" ref="E59" si="9">E58/E65</f>
        <v>#DIV/0!</v>
      </c>
      <c r="F59" s="330"/>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3"/>
      <c r="AW59" s="313"/>
      <c r="AX59" s="313"/>
      <c r="AY59" s="313"/>
      <c r="AZ59" s="313"/>
      <c r="BA59" s="313"/>
      <c r="BB59" s="313"/>
      <c r="BC59" s="313"/>
      <c r="BD59" s="313"/>
      <c r="BE59" s="313"/>
      <c r="BF59" s="313"/>
      <c r="BG59" s="313"/>
      <c r="BH59" s="313"/>
      <c r="BI59" s="313"/>
      <c r="BJ59" s="313"/>
      <c r="BK59" s="313"/>
      <c r="BL59" s="313"/>
      <c r="BM59" s="313"/>
      <c r="BN59" s="313"/>
      <c r="BO59" s="313"/>
      <c r="BP59" s="313"/>
      <c r="BQ59" s="313"/>
      <c r="BR59" s="313"/>
      <c r="BS59" s="313"/>
      <c r="BT59" s="313"/>
      <c r="BU59" s="313"/>
      <c r="BV59" s="313"/>
      <c r="BW59" s="313"/>
      <c r="BX59" s="313"/>
      <c r="BY59" s="313"/>
      <c r="BZ59" s="313"/>
      <c r="CA59" s="313"/>
      <c r="CB59" s="313"/>
      <c r="CC59" s="313"/>
      <c r="CD59" s="313"/>
      <c r="CE59" s="313"/>
      <c r="CF59" s="313"/>
      <c r="CG59" s="313"/>
      <c r="CH59" s="313"/>
      <c r="CI59" s="313"/>
      <c r="CJ59" s="313"/>
      <c r="CK59" s="313"/>
      <c r="CL59" s="313"/>
      <c r="CM59" s="313"/>
      <c r="CN59" s="313"/>
      <c r="CO59" s="313"/>
      <c r="CP59" s="313"/>
      <c r="CQ59" s="313"/>
      <c r="CR59" s="313"/>
      <c r="CS59" s="313"/>
      <c r="CT59" s="313"/>
    </row>
    <row r="60" spans="1:98" ht="13.5" thickBot="1" x14ac:dyDescent="0.25">
      <c r="A60" s="331"/>
      <c r="B60" s="332"/>
      <c r="C60" s="333"/>
      <c r="D60" s="334"/>
      <c r="E60" s="334"/>
      <c r="F60" s="335"/>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c r="AQ60" s="313"/>
      <c r="AR60" s="313"/>
      <c r="AS60" s="313"/>
      <c r="AT60" s="313"/>
      <c r="AU60" s="313"/>
      <c r="AV60" s="313"/>
      <c r="AW60" s="313"/>
      <c r="AX60" s="313"/>
      <c r="AY60" s="313"/>
      <c r="AZ60" s="313"/>
      <c r="BA60" s="313"/>
      <c r="BB60" s="313"/>
      <c r="BC60" s="313"/>
      <c r="BD60" s="313"/>
      <c r="BE60" s="313"/>
      <c r="BF60" s="313"/>
      <c r="BG60" s="313"/>
      <c r="BH60" s="313"/>
      <c r="BI60" s="313"/>
      <c r="BJ60" s="313"/>
      <c r="BK60" s="313"/>
      <c r="BL60" s="313"/>
      <c r="BM60" s="313"/>
      <c r="BN60" s="313"/>
      <c r="BO60" s="313"/>
      <c r="BP60" s="313"/>
      <c r="BQ60" s="313"/>
      <c r="BR60" s="313"/>
      <c r="BS60" s="313"/>
      <c r="BT60" s="313"/>
      <c r="BU60" s="313"/>
      <c r="BV60" s="313"/>
      <c r="BW60" s="313"/>
      <c r="BX60" s="313"/>
      <c r="BY60" s="313"/>
      <c r="BZ60" s="313"/>
      <c r="CA60" s="313"/>
      <c r="CB60" s="313"/>
      <c r="CC60" s="313"/>
      <c r="CD60" s="313"/>
      <c r="CE60" s="313"/>
      <c r="CF60" s="313"/>
      <c r="CG60" s="313"/>
      <c r="CH60" s="313"/>
      <c r="CI60" s="313"/>
      <c r="CJ60" s="313"/>
      <c r="CK60" s="313"/>
      <c r="CL60" s="313"/>
      <c r="CM60" s="313"/>
      <c r="CN60" s="313"/>
      <c r="CO60" s="313"/>
      <c r="CP60" s="313"/>
      <c r="CQ60" s="313"/>
      <c r="CR60" s="313"/>
      <c r="CS60" s="313"/>
      <c r="CT60" s="313"/>
    </row>
    <row r="61" spans="1:98" ht="15" x14ac:dyDescent="0.25">
      <c r="A61" s="345">
        <f>A59+1</f>
        <v>51</v>
      </c>
      <c r="B61" s="346" t="s">
        <v>171</v>
      </c>
      <c r="C61" s="337"/>
      <c r="D61" s="338">
        <f t="shared" ref="D61:F61" si="10">+D55+D35</f>
        <v>0</v>
      </c>
      <c r="E61" s="338">
        <f t="shared" si="10"/>
        <v>0</v>
      </c>
      <c r="F61" s="339">
        <f t="shared" si="10"/>
        <v>0</v>
      </c>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3"/>
      <c r="AL61" s="313"/>
      <c r="AM61" s="313"/>
      <c r="AN61" s="313"/>
      <c r="AO61" s="313"/>
      <c r="AP61" s="313"/>
      <c r="AQ61" s="313"/>
      <c r="AR61" s="313"/>
      <c r="AS61" s="313"/>
      <c r="AT61" s="313"/>
      <c r="AU61" s="313"/>
      <c r="AV61" s="313"/>
      <c r="AW61" s="313"/>
      <c r="AX61" s="313"/>
      <c r="AY61" s="313"/>
      <c r="AZ61" s="313"/>
      <c r="BA61" s="313"/>
      <c r="BB61" s="313"/>
      <c r="BC61" s="313"/>
      <c r="BD61" s="313"/>
      <c r="BE61" s="313"/>
      <c r="BF61" s="313"/>
      <c r="BG61" s="313"/>
      <c r="BH61" s="313"/>
      <c r="BI61" s="313"/>
      <c r="BJ61" s="313"/>
      <c r="BK61" s="313"/>
      <c r="BL61" s="313"/>
      <c r="BM61" s="313"/>
      <c r="BN61" s="313"/>
      <c r="BO61" s="313"/>
      <c r="BP61" s="313"/>
      <c r="BQ61" s="313"/>
      <c r="BR61" s="313"/>
      <c r="BS61" s="313"/>
      <c r="BT61" s="313"/>
      <c r="BU61" s="313"/>
      <c r="BV61" s="313"/>
      <c r="BW61" s="313"/>
      <c r="BX61" s="313"/>
      <c r="BY61" s="313"/>
      <c r="BZ61" s="313"/>
      <c r="CA61" s="313"/>
      <c r="CB61" s="313"/>
      <c r="CC61" s="313"/>
      <c r="CD61" s="313"/>
      <c r="CE61" s="313"/>
      <c r="CF61" s="313"/>
      <c r="CG61" s="313"/>
      <c r="CH61" s="313"/>
      <c r="CI61" s="313"/>
      <c r="CJ61" s="313"/>
      <c r="CK61" s="313"/>
      <c r="CL61" s="313"/>
      <c r="CM61" s="313"/>
      <c r="CN61" s="313"/>
      <c r="CO61" s="313"/>
      <c r="CP61" s="313"/>
      <c r="CQ61" s="313"/>
      <c r="CR61" s="313"/>
      <c r="CS61" s="313"/>
      <c r="CT61" s="313"/>
    </row>
    <row r="62" spans="1:98" ht="15" x14ac:dyDescent="0.25">
      <c r="A62" s="345">
        <f>A61+1</f>
        <v>52</v>
      </c>
      <c r="B62" s="347" t="s">
        <v>172</v>
      </c>
      <c r="C62" s="348"/>
      <c r="D62" s="35">
        <f t="shared" ref="D62:E62" si="11">+D57+D37</f>
        <v>0</v>
      </c>
      <c r="E62" s="35">
        <f t="shared" si="11"/>
        <v>0</v>
      </c>
      <c r="F62" s="312"/>
      <c r="G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c r="BT62" s="313"/>
      <c r="BU62" s="313"/>
      <c r="BV62" s="313"/>
      <c r="BW62" s="313"/>
      <c r="BX62" s="313"/>
      <c r="BY62" s="313"/>
      <c r="BZ62" s="313"/>
      <c r="CA62" s="313"/>
      <c r="CB62" s="313"/>
      <c r="CC62" s="313"/>
      <c r="CD62" s="313"/>
      <c r="CE62" s="313"/>
      <c r="CF62" s="313"/>
      <c r="CG62" s="313"/>
      <c r="CH62" s="313"/>
      <c r="CI62" s="313"/>
      <c r="CJ62" s="313"/>
      <c r="CK62" s="313"/>
      <c r="CL62" s="313"/>
      <c r="CM62" s="313"/>
      <c r="CN62" s="313"/>
      <c r="CO62" s="313"/>
      <c r="CP62" s="313"/>
      <c r="CQ62" s="313"/>
      <c r="CR62" s="313"/>
      <c r="CS62" s="313"/>
      <c r="CT62" s="313"/>
    </row>
    <row r="63" spans="1:98" ht="15" x14ac:dyDescent="0.25">
      <c r="A63" s="345">
        <f t="shared" ref="A63:A65" si="12">A62+1</f>
        <v>53</v>
      </c>
      <c r="B63" s="347" t="s">
        <v>173</v>
      </c>
      <c r="C63" s="348"/>
      <c r="D63" s="35">
        <f t="shared" ref="D63:E63" si="13">SUM(D61:D62)</f>
        <v>0</v>
      </c>
      <c r="E63" s="35">
        <f t="shared" si="13"/>
        <v>0</v>
      </c>
      <c r="F63" s="312">
        <f>SUM(F61:F61)</f>
        <v>0</v>
      </c>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3"/>
      <c r="AY63" s="313"/>
      <c r="AZ63" s="313"/>
      <c r="BA63" s="313"/>
      <c r="BB63" s="313"/>
      <c r="BC63" s="313"/>
      <c r="BD63" s="313"/>
      <c r="BE63" s="313"/>
      <c r="BF63" s="313"/>
      <c r="BG63" s="313"/>
      <c r="BH63" s="313"/>
      <c r="BI63" s="313"/>
      <c r="BJ63" s="313"/>
      <c r="BK63" s="313"/>
      <c r="BL63" s="313"/>
      <c r="BM63" s="313"/>
      <c r="BN63" s="313"/>
      <c r="BO63" s="313"/>
      <c r="BP63" s="313"/>
      <c r="BQ63" s="313"/>
      <c r="BR63" s="313"/>
      <c r="BS63" s="313"/>
      <c r="BT63" s="313"/>
      <c r="BU63" s="313"/>
      <c r="BV63" s="313"/>
      <c r="BW63" s="313"/>
      <c r="BX63" s="313"/>
      <c r="BY63" s="313"/>
      <c r="BZ63" s="313"/>
      <c r="CA63" s="313"/>
      <c r="CB63" s="313"/>
      <c r="CC63" s="313"/>
      <c r="CD63" s="313"/>
      <c r="CE63" s="313"/>
      <c r="CF63" s="313"/>
      <c r="CG63" s="313"/>
      <c r="CH63" s="313"/>
      <c r="CI63" s="313"/>
      <c r="CJ63" s="313"/>
      <c r="CK63" s="313"/>
      <c r="CL63" s="313"/>
      <c r="CM63" s="313"/>
      <c r="CN63" s="313"/>
      <c r="CO63" s="313"/>
      <c r="CP63" s="313"/>
      <c r="CQ63" s="313"/>
      <c r="CR63" s="313"/>
      <c r="CS63" s="313"/>
      <c r="CT63" s="313"/>
    </row>
    <row r="64" spans="1:98" ht="15.75" thickBot="1" x14ac:dyDescent="0.3">
      <c r="A64" s="345">
        <f t="shared" si="12"/>
        <v>54</v>
      </c>
      <c r="B64" s="349" t="s">
        <v>174</v>
      </c>
      <c r="C64" s="337"/>
      <c r="D64" s="324">
        <f>SUM(E64:E64)</f>
        <v>0</v>
      </c>
      <c r="E64" s="325">
        <f>+' BUDGET '!M128+' BUDGET '!M135+' BUDGET '!M142+' BUDGET '!M151+' BUDGET '!M159+' BUDGET '!M167+' BUDGET '!M175</f>
        <v>0</v>
      </c>
      <c r="F64" s="326">
        <v>0</v>
      </c>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3"/>
      <c r="AY64" s="313"/>
      <c r="AZ64" s="313"/>
      <c r="BA64" s="313"/>
      <c r="BB64" s="313"/>
      <c r="BC64" s="313"/>
      <c r="BD64" s="313"/>
      <c r="BE64" s="313"/>
      <c r="BF64" s="313"/>
      <c r="BG64" s="313"/>
      <c r="BH64" s="313"/>
      <c r="BI64" s="313"/>
      <c r="BJ64" s="313"/>
      <c r="BK64" s="313"/>
      <c r="BL64" s="313"/>
      <c r="BM64" s="313"/>
      <c r="BN64" s="313"/>
      <c r="BO64" s="313"/>
      <c r="BP64" s="313"/>
      <c r="BQ64" s="313"/>
      <c r="BR64" s="313"/>
      <c r="BS64" s="313"/>
      <c r="BT64" s="313"/>
      <c r="BU64" s="313"/>
      <c r="BV64" s="313"/>
      <c r="BW64" s="313"/>
      <c r="BX64" s="313"/>
      <c r="BY64" s="313"/>
      <c r="BZ64" s="313"/>
      <c r="CA64" s="313"/>
      <c r="CB64" s="313"/>
      <c r="CC64" s="313"/>
      <c r="CD64" s="313"/>
      <c r="CE64" s="313"/>
      <c r="CF64" s="313"/>
      <c r="CG64" s="313"/>
      <c r="CH64" s="313"/>
      <c r="CI64" s="313"/>
      <c r="CJ64" s="313"/>
      <c r="CK64" s="313"/>
      <c r="CL64" s="313"/>
      <c r="CM64" s="313"/>
      <c r="CN64" s="313"/>
      <c r="CO64" s="313"/>
      <c r="CP64" s="313"/>
      <c r="CQ64" s="313"/>
      <c r="CR64" s="313"/>
      <c r="CS64" s="313"/>
      <c r="CT64" s="313"/>
    </row>
    <row r="65" spans="1:98" ht="15" x14ac:dyDescent="0.25">
      <c r="A65" s="345">
        <f t="shared" si="12"/>
        <v>55</v>
      </c>
      <c r="B65" s="347" t="s">
        <v>175</v>
      </c>
      <c r="C65" s="348"/>
      <c r="D65" s="338">
        <f>SUM(E65:E65)</f>
        <v>0</v>
      </c>
      <c r="E65" s="338">
        <f t="shared" ref="E65:F65" si="14">SUM(E63:E64)</f>
        <v>0</v>
      </c>
      <c r="F65" s="339">
        <f t="shared" si="14"/>
        <v>0</v>
      </c>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3"/>
      <c r="AQ65" s="313"/>
      <c r="AR65" s="313"/>
      <c r="AS65" s="313"/>
      <c r="AT65" s="313"/>
      <c r="AU65" s="313"/>
      <c r="AV65" s="313"/>
      <c r="AW65" s="313"/>
      <c r="AX65" s="313"/>
      <c r="AY65" s="313"/>
      <c r="AZ65" s="313"/>
      <c r="BA65" s="313"/>
      <c r="BB65" s="313"/>
      <c r="BC65" s="313"/>
      <c r="BD65" s="313"/>
      <c r="BE65" s="313"/>
      <c r="BF65" s="313"/>
      <c r="BG65" s="313"/>
      <c r="BH65" s="313"/>
      <c r="BI65" s="313"/>
      <c r="BJ65" s="313"/>
      <c r="BK65" s="313"/>
      <c r="BL65" s="313"/>
      <c r="BM65" s="313"/>
      <c r="BN65" s="313"/>
      <c r="BO65" s="313"/>
      <c r="BP65" s="313"/>
      <c r="BQ65" s="313"/>
      <c r="BR65" s="313"/>
      <c r="BS65" s="313"/>
      <c r="BT65" s="313"/>
      <c r="BU65" s="313"/>
      <c r="BV65" s="313"/>
      <c r="BW65" s="313"/>
      <c r="BX65" s="313"/>
      <c r="BY65" s="313"/>
      <c r="BZ65" s="313"/>
      <c r="CA65" s="313"/>
      <c r="CB65" s="313"/>
      <c r="CC65" s="313"/>
      <c r="CD65" s="313"/>
      <c r="CE65" s="313"/>
      <c r="CF65" s="313"/>
      <c r="CG65" s="313"/>
      <c r="CH65" s="313"/>
      <c r="CI65" s="313"/>
      <c r="CJ65" s="313"/>
      <c r="CK65" s="313"/>
      <c r="CL65" s="313"/>
      <c r="CM65" s="313"/>
      <c r="CN65" s="313"/>
      <c r="CO65" s="313"/>
      <c r="CP65" s="313"/>
      <c r="CQ65" s="313"/>
      <c r="CR65" s="313"/>
      <c r="CS65" s="313"/>
      <c r="CT65" s="313"/>
    </row>
    <row r="66" spans="1:98" ht="15.75" thickBot="1" x14ac:dyDescent="0.3">
      <c r="A66" s="341">
        <f>+A65+1</f>
        <v>56</v>
      </c>
      <c r="B66" s="350" t="s">
        <v>176</v>
      </c>
      <c r="C66" s="351"/>
      <c r="D66" s="352" t="e">
        <f t="shared" ref="D66:F66" si="15">D64/D65</f>
        <v>#DIV/0!</v>
      </c>
      <c r="E66" s="353" t="e">
        <f t="shared" si="15"/>
        <v>#DIV/0!</v>
      </c>
      <c r="F66" s="354" t="e">
        <f t="shared" si="15"/>
        <v>#DIV/0!</v>
      </c>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13"/>
      <c r="AT66" s="313"/>
      <c r="AU66" s="313"/>
      <c r="AV66" s="313"/>
      <c r="AW66" s="313"/>
      <c r="AX66" s="313"/>
      <c r="AY66" s="313"/>
      <c r="AZ66" s="313"/>
      <c r="BA66" s="313"/>
      <c r="BB66" s="313"/>
      <c r="BC66" s="313"/>
      <c r="BD66" s="313"/>
      <c r="BE66" s="313"/>
      <c r="BF66" s="313"/>
      <c r="BG66" s="313"/>
      <c r="BH66" s="313"/>
      <c r="BI66" s="313"/>
      <c r="BJ66" s="313"/>
      <c r="BK66" s="313"/>
      <c r="BL66" s="313"/>
      <c r="BM66" s="313"/>
      <c r="BN66" s="313"/>
      <c r="BO66" s="313"/>
      <c r="BP66" s="313"/>
      <c r="BQ66" s="313"/>
      <c r="BR66" s="313"/>
      <c r="BS66" s="313"/>
      <c r="BT66" s="313"/>
      <c r="BU66" s="313"/>
      <c r="BV66" s="313"/>
      <c r="BW66" s="313"/>
      <c r="BX66" s="313"/>
      <c r="BY66" s="313"/>
      <c r="BZ66" s="313"/>
      <c r="CA66" s="313"/>
      <c r="CB66" s="313"/>
      <c r="CC66" s="313"/>
      <c r="CD66" s="313"/>
      <c r="CE66" s="313"/>
      <c r="CF66" s="313"/>
      <c r="CG66" s="313"/>
      <c r="CH66" s="313"/>
      <c r="CI66" s="313"/>
      <c r="CJ66" s="313"/>
      <c r="CK66" s="313"/>
      <c r="CL66" s="313"/>
      <c r="CM66" s="313"/>
      <c r="CN66" s="313"/>
      <c r="CO66" s="313"/>
      <c r="CP66" s="313"/>
      <c r="CQ66" s="313"/>
      <c r="CR66" s="313"/>
      <c r="CS66" s="313"/>
      <c r="CT66" s="313"/>
    </row>
    <row r="67" spans="1:98" ht="13.5" thickBot="1" x14ac:dyDescent="0.25">
      <c r="A67" s="331"/>
      <c r="B67" s="332"/>
      <c r="C67" s="333"/>
      <c r="D67" s="355"/>
      <c r="E67" s="334"/>
      <c r="F67" s="335"/>
      <c r="G67" s="535" t="s">
        <v>247</v>
      </c>
      <c r="H67" s="535" t="s">
        <v>248</v>
      </c>
      <c r="I67" s="534" t="s">
        <v>246</v>
      </c>
      <c r="J67" s="313"/>
      <c r="L67" s="313"/>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3"/>
      <c r="AJ67" s="313"/>
      <c r="AK67" s="313"/>
      <c r="AL67" s="313"/>
      <c r="AM67" s="313"/>
      <c r="AN67" s="313"/>
      <c r="AO67" s="313"/>
      <c r="AP67" s="313"/>
      <c r="AQ67" s="313"/>
      <c r="AR67" s="313"/>
      <c r="AS67" s="313"/>
      <c r="AT67" s="313"/>
      <c r="AU67" s="313"/>
      <c r="AV67" s="313"/>
      <c r="AW67" s="313"/>
      <c r="AX67" s="313"/>
      <c r="AY67" s="313"/>
      <c r="AZ67" s="313"/>
      <c r="BA67" s="313"/>
      <c r="BB67" s="313"/>
      <c r="BC67" s="313"/>
      <c r="BD67" s="313"/>
      <c r="BE67" s="313"/>
      <c r="BF67" s="313"/>
      <c r="BG67" s="313"/>
      <c r="BH67" s="313"/>
      <c r="BI67" s="313"/>
      <c r="BJ67" s="313"/>
      <c r="BK67" s="313"/>
      <c r="BL67" s="313"/>
      <c r="BM67" s="313"/>
      <c r="BN67" s="313"/>
      <c r="BO67" s="313"/>
      <c r="BP67" s="313"/>
      <c r="BQ67" s="313"/>
      <c r="BR67" s="313"/>
      <c r="BS67" s="313"/>
      <c r="BT67" s="313"/>
      <c r="BU67" s="313"/>
      <c r="BV67" s="313"/>
      <c r="BW67" s="313"/>
      <c r="BX67" s="313"/>
      <c r="BY67" s="313"/>
      <c r="BZ67" s="313"/>
      <c r="CA67" s="313"/>
      <c r="CB67" s="313"/>
      <c r="CC67" s="313"/>
      <c r="CD67" s="313"/>
      <c r="CE67" s="313"/>
      <c r="CF67" s="313"/>
      <c r="CG67" s="313"/>
      <c r="CH67" s="313"/>
      <c r="CI67" s="313"/>
      <c r="CJ67" s="313"/>
      <c r="CK67" s="313"/>
      <c r="CL67" s="313"/>
      <c r="CM67" s="313"/>
      <c r="CN67" s="313"/>
      <c r="CO67" s="313"/>
      <c r="CP67" s="313"/>
      <c r="CQ67" s="313"/>
      <c r="CR67" s="313"/>
      <c r="CS67" s="313"/>
      <c r="CT67" s="313"/>
    </row>
    <row r="68" spans="1:98" ht="15" x14ac:dyDescent="0.25">
      <c r="A68" s="345">
        <f>+A66+1</f>
        <v>57</v>
      </c>
      <c r="B68" s="346" t="s">
        <v>244</v>
      </c>
      <c r="C68" s="337"/>
      <c r="D68" s="460"/>
      <c r="E68" s="356">
        <f>+'STAFF ALLOCATION'!E41</f>
        <v>0</v>
      </c>
      <c r="F68" s="357">
        <v>1.375</v>
      </c>
      <c r="G68" s="505">
        <v>41</v>
      </c>
      <c r="H68" s="510">
        <v>42</v>
      </c>
      <c r="I68" s="313"/>
      <c r="J68" s="313"/>
      <c r="K68" s="313"/>
      <c r="L68" s="313"/>
      <c r="M68" s="313"/>
      <c r="N68" s="313"/>
      <c r="O68" s="313"/>
      <c r="P68" s="313"/>
      <c r="Q68" s="313"/>
      <c r="R68" s="313"/>
      <c r="S68" s="313"/>
      <c r="T68" s="313"/>
      <c r="U68" s="313"/>
      <c r="V68" s="313"/>
      <c r="W68" s="313"/>
      <c r="X68" s="313"/>
      <c r="Y68" s="313"/>
      <c r="Z68" s="313"/>
      <c r="AA68" s="313"/>
      <c r="AB68" s="313"/>
      <c r="AC68" s="313"/>
      <c r="AD68" s="313"/>
      <c r="AE68" s="313"/>
      <c r="AF68" s="313"/>
      <c r="AG68" s="313"/>
      <c r="AH68" s="313"/>
      <c r="AI68" s="313"/>
      <c r="AJ68" s="313"/>
      <c r="AK68" s="313"/>
      <c r="AL68" s="313"/>
      <c r="AM68" s="313"/>
      <c r="AN68" s="313"/>
      <c r="AO68" s="313"/>
      <c r="AP68" s="313"/>
      <c r="AQ68" s="313"/>
      <c r="AR68" s="313"/>
      <c r="AS68" s="313"/>
      <c r="AT68" s="313"/>
      <c r="AU68" s="313"/>
      <c r="AV68" s="313"/>
      <c r="AW68" s="313"/>
      <c r="AX68" s="313"/>
      <c r="AY68" s="313"/>
      <c r="AZ68" s="313"/>
      <c r="BA68" s="313"/>
      <c r="BB68" s="313"/>
      <c r="BC68" s="313"/>
      <c r="BD68" s="313"/>
      <c r="BE68" s="313"/>
      <c r="BF68" s="313"/>
      <c r="BG68" s="313"/>
      <c r="BH68" s="313"/>
      <c r="BI68" s="313"/>
      <c r="BJ68" s="313"/>
      <c r="BK68" s="313"/>
      <c r="BL68" s="313"/>
      <c r="BM68" s="313"/>
      <c r="BN68" s="313"/>
      <c r="BO68" s="313"/>
      <c r="BP68" s="313"/>
      <c r="BQ68" s="313"/>
      <c r="BR68" s="313"/>
      <c r="BS68" s="313"/>
      <c r="BT68" s="313"/>
      <c r="BU68" s="313"/>
      <c r="BV68" s="313"/>
      <c r="BW68" s="313"/>
      <c r="BX68" s="313"/>
      <c r="BY68" s="313"/>
      <c r="BZ68" s="313"/>
      <c r="CA68" s="313"/>
      <c r="CB68" s="313"/>
      <c r="CC68" s="313"/>
      <c r="CD68" s="313"/>
      <c r="CE68" s="313"/>
      <c r="CF68" s="313"/>
      <c r="CG68" s="313"/>
      <c r="CH68" s="313"/>
      <c r="CI68" s="313"/>
      <c r="CJ68" s="313"/>
      <c r="CK68" s="313"/>
      <c r="CL68" s="313"/>
      <c r="CM68" s="313"/>
      <c r="CN68" s="313"/>
      <c r="CO68" s="313"/>
      <c r="CP68" s="313"/>
      <c r="CQ68" s="313"/>
      <c r="CR68" s="313"/>
      <c r="CS68" s="313"/>
      <c r="CT68" s="313"/>
    </row>
    <row r="69" spans="1:98" ht="15.75" thickBot="1" x14ac:dyDescent="0.3">
      <c r="A69" s="314">
        <f>+A68+1</f>
        <v>58</v>
      </c>
      <c r="B69" s="349" t="s">
        <v>245</v>
      </c>
      <c r="C69" s="337"/>
      <c r="D69" s="461"/>
      <c r="E69" s="358">
        <f>+'STAFF ALLOCATION'!E59</f>
        <v>0</v>
      </c>
      <c r="F69" s="359">
        <f>F70-F68</f>
        <v>0</v>
      </c>
      <c r="G69" s="505">
        <v>59</v>
      </c>
      <c r="H69" s="510">
        <v>60</v>
      </c>
      <c r="I69" s="313"/>
      <c r="J69" s="313"/>
      <c r="K69" s="313"/>
      <c r="L69" s="313"/>
      <c r="M69" s="313"/>
      <c r="N69" s="313"/>
      <c r="O69" s="313"/>
      <c r="P69" s="313"/>
      <c r="Q69" s="313"/>
      <c r="R69" s="313"/>
      <c r="S69" s="313"/>
      <c r="T69" s="313"/>
      <c r="U69" s="313"/>
      <c r="V69" s="313"/>
      <c r="W69" s="313"/>
      <c r="X69" s="313"/>
      <c r="Y69" s="313"/>
      <c r="Z69" s="313"/>
      <c r="AA69" s="313"/>
      <c r="AB69" s="313"/>
      <c r="AC69" s="313"/>
      <c r="AD69" s="313"/>
      <c r="AE69" s="313"/>
      <c r="AF69" s="313"/>
      <c r="AG69" s="313"/>
      <c r="AH69" s="313"/>
      <c r="AI69" s="313"/>
      <c r="AJ69" s="313"/>
      <c r="AK69" s="313"/>
      <c r="AL69" s="313"/>
      <c r="AM69" s="313"/>
      <c r="AN69" s="313"/>
      <c r="AO69" s="313"/>
      <c r="AP69" s="313"/>
      <c r="AQ69" s="313"/>
      <c r="AR69" s="313"/>
      <c r="AS69" s="313"/>
      <c r="AT69" s="313"/>
      <c r="AU69" s="313"/>
      <c r="AV69" s="313"/>
      <c r="AW69" s="313"/>
      <c r="AX69" s="313"/>
      <c r="AY69" s="313"/>
      <c r="AZ69" s="313"/>
      <c r="BA69" s="313"/>
      <c r="BB69" s="313"/>
      <c r="BC69" s="313"/>
      <c r="BD69" s="313"/>
      <c r="BE69" s="313"/>
      <c r="BF69" s="313"/>
      <c r="BG69" s="313"/>
      <c r="BH69" s="313"/>
      <c r="BI69" s="313"/>
      <c r="BJ69" s="313"/>
      <c r="BK69" s="313"/>
      <c r="BL69" s="313"/>
      <c r="BM69" s="313"/>
      <c r="BN69" s="313"/>
      <c r="BO69" s="313"/>
      <c r="BP69" s="313"/>
      <c r="BQ69" s="313"/>
      <c r="BR69" s="313"/>
      <c r="BS69" s="313"/>
      <c r="BT69" s="313"/>
      <c r="BU69" s="313"/>
      <c r="BV69" s="313"/>
      <c r="BW69" s="313"/>
      <c r="BX69" s="313"/>
      <c r="BY69" s="313"/>
      <c r="BZ69" s="313"/>
      <c r="CA69" s="313"/>
      <c r="CB69" s="313"/>
      <c r="CC69" s="313"/>
      <c r="CD69" s="313"/>
      <c r="CE69" s="313"/>
      <c r="CF69" s="313"/>
      <c r="CG69" s="313"/>
      <c r="CH69" s="313"/>
      <c r="CI69" s="313"/>
      <c r="CJ69" s="313"/>
      <c r="CK69" s="313"/>
      <c r="CL69" s="313"/>
      <c r="CM69" s="313"/>
      <c r="CN69" s="313"/>
      <c r="CO69" s="313"/>
      <c r="CP69" s="313"/>
      <c r="CQ69" s="313"/>
      <c r="CR69" s="313"/>
      <c r="CS69" s="313"/>
      <c r="CT69" s="313"/>
    </row>
    <row r="70" spans="1:98" ht="15" x14ac:dyDescent="0.25">
      <c r="A70" s="314">
        <f>+A69+1</f>
        <v>59</v>
      </c>
      <c r="B70" s="347" t="s">
        <v>177</v>
      </c>
      <c r="C70" s="348"/>
      <c r="D70" s="460"/>
      <c r="E70" s="360">
        <f t="shared" ref="E70" si="16">SUM(E68:E69)</f>
        <v>0</v>
      </c>
      <c r="F70" s="361">
        <v>1.375</v>
      </c>
      <c r="G70" s="313"/>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13"/>
      <c r="AT70" s="313"/>
      <c r="AU70" s="313"/>
      <c r="AV70" s="313"/>
      <c r="AW70" s="313"/>
      <c r="AX70" s="313"/>
      <c r="AY70" s="313"/>
      <c r="AZ70" s="313"/>
      <c r="BA70" s="313"/>
      <c r="BB70" s="313"/>
      <c r="BC70" s="313"/>
      <c r="BD70" s="313"/>
      <c r="BE70" s="313"/>
      <c r="BF70" s="313"/>
      <c r="BG70" s="313"/>
      <c r="BH70" s="313"/>
      <c r="BI70" s="313"/>
      <c r="BJ70" s="313"/>
      <c r="BK70" s="313"/>
      <c r="BL70" s="313"/>
      <c r="BM70" s="313"/>
      <c r="BN70" s="313"/>
      <c r="BO70" s="313"/>
      <c r="BP70" s="313"/>
      <c r="BQ70" s="313"/>
      <c r="BR70" s="313"/>
      <c r="BS70" s="313"/>
      <c r="BT70" s="313"/>
      <c r="BU70" s="313"/>
      <c r="BV70" s="313"/>
      <c r="BW70" s="313"/>
      <c r="BX70" s="313"/>
      <c r="BY70" s="313"/>
      <c r="BZ70" s="313"/>
      <c r="CA70" s="313"/>
      <c r="CB70" s="313"/>
      <c r="CC70" s="313"/>
      <c r="CD70" s="313"/>
      <c r="CE70" s="313"/>
      <c r="CF70" s="313"/>
      <c r="CG70" s="313"/>
      <c r="CH70" s="313"/>
      <c r="CI70" s="313"/>
      <c r="CJ70" s="313"/>
      <c r="CK70" s="313"/>
      <c r="CL70" s="313"/>
      <c r="CM70" s="313"/>
      <c r="CN70" s="313"/>
      <c r="CO70" s="313"/>
      <c r="CP70" s="313"/>
      <c r="CQ70" s="313"/>
      <c r="CR70" s="313"/>
      <c r="CS70" s="313"/>
      <c r="CT70" s="313"/>
    </row>
    <row r="71" spans="1:98" ht="15.75" thickBot="1" x14ac:dyDescent="0.3">
      <c r="A71" s="314">
        <f>+A70+1</f>
        <v>60</v>
      </c>
      <c r="B71" s="362" t="s">
        <v>178</v>
      </c>
      <c r="C71" s="348"/>
      <c r="D71" s="462"/>
      <c r="E71" s="35" t="e">
        <f t="shared" ref="E71:F71" si="17">E63/E70</f>
        <v>#DIV/0!</v>
      </c>
      <c r="F71" s="312">
        <f t="shared" si="17"/>
        <v>0</v>
      </c>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3"/>
      <c r="AL71" s="313"/>
      <c r="AM71" s="313"/>
      <c r="AN71" s="313"/>
      <c r="AO71" s="313"/>
      <c r="AP71" s="313"/>
      <c r="AQ71" s="313"/>
      <c r="AR71" s="313"/>
      <c r="AS71" s="313"/>
      <c r="AT71" s="313"/>
      <c r="AU71" s="313"/>
      <c r="AV71" s="313"/>
      <c r="AW71" s="313"/>
      <c r="AX71" s="313"/>
      <c r="AY71" s="313"/>
      <c r="AZ71" s="313"/>
      <c r="BA71" s="313"/>
      <c r="BB71" s="313"/>
      <c r="BC71" s="313"/>
      <c r="BD71" s="313"/>
      <c r="BE71" s="313"/>
      <c r="BF71" s="313"/>
      <c r="BG71" s="313"/>
      <c r="BH71" s="313"/>
      <c r="BI71" s="313"/>
      <c r="BJ71" s="313"/>
      <c r="BK71" s="313"/>
      <c r="BL71" s="313"/>
      <c r="BM71" s="313"/>
      <c r="BN71" s="313"/>
      <c r="BO71" s="313"/>
      <c r="BP71" s="313"/>
      <c r="BQ71" s="313"/>
      <c r="BR71" s="313"/>
      <c r="BS71" s="313"/>
      <c r="BT71" s="313"/>
      <c r="BU71" s="313"/>
      <c r="BV71" s="313"/>
      <c r="BW71" s="313"/>
      <c r="BX71" s="313"/>
      <c r="BY71" s="313"/>
      <c r="BZ71" s="313"/>
      <c r="CA71" s="313"/>
      <c r="CB71" s="313"/>
      <c r="CC71" s="313"/>
      <c r="CD71" s="313"/>
      <c r="CE71" s="313"/>
      <c r="CF71" s="313"/>
      <c r="CG71" s="313"/>
      <c r="CH71" s="313"/>
      <c r="CI71" s="313"/>
      <c r="CJ71" s="313"/>
      <c r="CK71" s="313"/>
      <c r="CL71" s="313"/>
      <c r="CM71" s="313"/>
      <c r="CN71" s="313"/>
      <c r="CO71" s="313"/>
      <c r="CP71" s="313"/>
      <c r="CQ71" s="313"/>
      <c r="CR71" s="313"/>
      <c r="CS71" s="313"/>
      <c r="CT71" s="313"/>
    </row>
    <row r="72" spans="1:98" ht="13.5" thickBot="1" x14ac:dyDescent="0.25">
      <c r="A72" s="331"/>
      <c r="B72" s="332"/>
      <c r="C72" s="333"/>
      <c r="D72" s="334"/>
      <c r="E72" s="334"/>
      <c r="F72" s="335"/>
      <c r="G72" s="313"/>
      <c r="H72" s="31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3"/>
      <c r="AR72" s="313"/>
      <c r="AS72" s="313"/>
      <c r="AT72" s="313"/>
      <c r="AU72" s="313"/>
      <c r="AV72" s="313"/>
      <c r="AW72" s="313"/>
      <c r="AX72" s="313"/>
      <c r="AY72" s="313"/>
      <c r="AZ72" s="313"/>
      <c r="BA72" s="313"/>
      <c r="BB72" s="313"/>
      <c r="BC72" s="313"/>
      <c r="BD72" s="313"/>
      <c r="BE72" s="313"/>
      <c r="BF72" s="313"/>
      <c r="BG72" s="313"/>
      <c r="BH72" s="313"/>
      <c r="BI72" s="313"/>
      <c r="BJ72" s="313"/>
      <c r="BK72" s="313"/>
      <c r="BL72" s="313"/>
      <c r="BM72" s="313"/>
      <c r="BN72" s="313"/>
      <c r="BO72" s="313"/>
      <c r="BP72" s="313"/>
      <c r="BQ72" s="313"/>
      <c r="BR72" s="313"/>
      <c r="BS72" s="313"/>
      <c r="BT72" s="313"/>
      <c r="BU72" s="313"/>
      <c r="BV72" s="313"/>
      <c r="BW72" s="313"/>
      <c r="BX72" s="313"/>
      <c r="BY72" s="313"/>
      <c r="BZ72" s="313"/>
      <c r="CA72" s="313"/>
      <c r="CB72" s="313"/>
      <c r="CC72" s="313"/>
      <c r="CD72" s="313"/>
      <c r="CE72" s="313"/>
      <c r="CF72" s="313"/>
      <c r="CG72" s="313"/>
      <c r="CH72" s="313"/>
      <c r="CI72" s="313"/>
      <c r="CJ72" s="313"/>
      <c r="CK72" s="313"/>
      <c r="CL72" s="313"/>
      <c r="CM72" s="313"/>
      <c r="CN72" s="313"/>
      <c r="CO72" s="313"/>
      <c r="CP72" s="313"/>
      <c r="CQ72" s="313"/>
      <c r="CR72" s="313"/>
      <c r="CS72" s="313"/>
      <c r="CT72" s="313"/>
    </row>
    <row r="73" spans="1:98" s="395" customFormat="1" ht="15.75" thickBot="1" x14ac:dyDescent="0.3">
      <c r="A73" s="458">
        <f>+A71+1</f>
        <v>61</v>
      </c>
      <c r="B73" s="405" t="s">
        <v>199</v>
      </c>
      <c r="C73" s="406"/>
      <c r="D73" s="407"/>
      <c r="E73" s="463"/>
      <c r="F73" s="408"/>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397"/>
      <c r="AK73" s="397"/>
      <c r="AL73" s="397"/>
      <c r="AM73" s="397"/>
      <c r="AN73" s="397"/>
      <c r="AO73" s="397"/>
      <c r="AP73" s="397"/>
      <c r="AQ73" s="397"/>
      <c r="AR73" s="397"/>
      <c r="AS73" s="397"/>
      <c r="AT73" s="397"/>
      <c r="AU73" s="397"/>
      <c r="AV73" s="397"/>
      <c r="AW73" s="397"/>
      <c r="AX73" s="397"/>
      <c r="AY73" s="397"/>
      <c r="AZ73" s="397"/>
      <c r="BA73" s="397"/>
      <c r="BB73" s="397"/>
      <c r="BC73" s="397"/>
      <c r="BD73" s="397"/>
      <c r="BE73" s="397"/>
      <c r="BF73" s="397"/>
      <c r="BG73" s="397"/>
      <c r="BH73" s="397"/>
      <c r="BI73" s="397"/>
      <c r="BJ73" s="397"/>
      <c r="BK73" s="397"/>
      <c r="BL73" s="397"/>
      <c r="BM73" s="397"/>
      <c r="BN73" s="397"/>
      <c r="BO73" s="397"/>
      <c r="BP73" s="397"/>
      <c r="BQ73" s="397"/>
      <c r="BR73" s="397"/>
      <c r="BS73" s="397"/>
      <c r="BT73" s="397"/>
      <c r="BU73" s="397"/>
      <c r="BV73" s="397"/>
      <c r="BW73" s="397"/>
      <c r="BX73" s="397"/>
      <c r="BY73" s="397"/>
      <c r="BZ73" s="397"/>
      <c r="CA73" s="397"/>
      <c r="CB73" s="397"/>
      <c r="CC73" s="397"/>
      <c r="CD73" s="397"/>
      <c r="CE73" s="397"/>
      <c r="CF73" s="397"/>
      <c r="CG73" s="397"/>
      <c r="CH73" s="397"/>
      <c r="CI73" s="397"/>
      <c r="CJ73" s="397"/>
      <c r="CK73" s="397"/>
      <c r="CL73" s="397"/>
      <c r="CM73" s="397"/>
      <c r="CN73" s="397"/>
      <c r="CO73" s="397"/>
      <c r="CP73" s="397"/>
      <c r="CQ73" s="397"/>
      <c r="CR73" s="397"/>
      <c r="CS73" s="397"/>
      <c r="CT73" s="397"/>
    </row>
    <row r="74" spans="1:98" s="395" customFormat="1" ht="15" x14ac:dyDescent="0.25">
      <c r="A74" s="458">
        <f>+A73+1</f>
        <v>62</v>
      </c>
      <c r="B74" s="98" t="s">
        <v>200</v>
      </c>
      <c r="C74" s="320"/>
      <c r="D74" s="396"/>
      <c r="E74" s="462"/>
      <c r="F74" s="398"/>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7"/>
      <c r="AK74" s="397"/>
      <c r="AL74" s="397"/>
      <c r="AM74" s="397"/>
      <c r="AN74" s="397"/>
      <c r="AO74" s="397"/>
      <c r="AP74" s="397"/>
      <c r="AQ74" s="397"/>
      <c r="AR74" s="397"/>
      <c r="AS74" s="397"/>
      <c r="AT74" s="397"/>
      <c r="AU74" s="397"/>
      <c r="AV74" s="397"/>
      <c r="AW74" s="397"/>
      <c r="AX74" s="397"/>
      <c r="AY74" s="397"/>
      <c r="AZ74" s="397"/>
      <c r="BA74" s="397"/>
      <c r="BB74" s="397"/>
      <c r="BC74" s="397"/>
      <c r="BD74" s="397"/>
      <c r="BE74" s="397"/>
      <c r="BF74" s="397"/>
      <c r="BG74" s="397"/>
      <c r="BH74" s="397"/>
      <c r="BI74" s="397"/>
      <c r="BJ74" s="397"/>
      <c r="BK74" s="397"/>
      <c r="BL74" s="397"/>
      <c r="BM74" s="397"/>
      <c r="BN74" s="397"/>
      <c r="BO74" s="397"/>
      <c r="BP74" s="397"/>
      <c r="BQ74" s="397"/>
      <c r="BR74" s="397"/>
      <c r="BS74" s="397"/>
      <c r="BT74" s="397"/>
      <c r="BU74" s="397"/>
      <c r="BV74" s="397"/>
      <c r="BW74" s="397"/>
      <c r="BX74" s="397"/>
      <c r="BY74" s="397"/>
      <c r="BZ74" s="397"/>
      <c r="CA74" s="397"/>
      <c r="CB74" s="397"/>
      <c r="CC74" s="397"/>
      <c r="CD74" s="397"/>
      <c r="CE74" s="397"/>
      <c r="CF74" s="397"/>
      <c r="CG74" s="397"/>
      <c r="CH74" s="397"/>
      <c r="CI74" s="397"/>
      <c r="CJ74" s="397"/>
      <c r="CK74" s="397"/>
      <c r="CL74" s="397"/>
      <c r="CM74" s="397"/>
      <c r="CN74" s="397"/>
      <c r="CO74" s="397"/>
      <c r="CP74" s="397"/>
      <c r="CQ74" s="397"/>
      <c r="CR74" s="397"/>
      <c r="CS74" s="397"/>
      <c r="CT74" s="397"/>
    </row>
    <row r="75" spans="1:98" s="395" customFormat="1" ht="15.75" thickBot="1" x14ac:dyDescent="0.3">
      <c r="A75" s="459">
        <f>+A74+1</f>
        <v>63</v>
      </c>
      <c r="B75" s="409" t="s">
        <v>201</v>
      </c>
      <c r="C75" s="343"/>
      <c r="D75" s="410"/>
      <c r="E75" s="464"/>
      <c r="F75" s="411"/>
      <c r="G75" s="397"/>
      <c r="H75" s="397"/>
      <c r="I75" s="397"/>
      <c r="J75" s="397"/>
      <c r="K75" s="397"/>
      <c r="L75" s="397"/>
      <c r="M75" s="397"/>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397"/>
      <c r="AK75" s="397"/>
      <c r="AL75" s="397"/>
      <c r="AM75" s="397"/>
      <c r="AN75" s="397"/>
      <c r="AO75" s="397"/>
      <c r="AP75" s="397"/>
      <c r="AQ75" s="397"/>
      <c r="AR75" s="397"/>
      <c r="AS75" s="397"/>
      <c r="AT75" s="397"/>
      <c r="AU75" s="397"/>
      <c r="AV75" s="397"/>
      <c r="AW75" s="397"/>
      <c r="AX75" s="397"/>
      <c r="AY75" s="397"/>
      <c r="AZ75" s="397"/>
      <c r="BA75" s="397"/>
      <c r="BB75" s="397"/>
      <c r="BC75" s="397"/>
      <c r="BD75" s="397"/>
      <c r="BE75" s="397"/>
      <c r="BF75" s="397"/>
      <c r="BG75" s="397"/>
      <c r="BH75" s="397"/>
      <c r="BI75" s="397"/>
      <c r="BJ75" s="397"/>
      <c r="BK75" s="397"/>
      <c r="BL75" s="397"/>
      <c r="BM75" s="397"/>
      <c r="BN75" s="397"/>
      <c r="BO75" s="397"/>
      <c r="BP75" s="397"/>
      <c r="BQ75" s="397"/>
      <c r="BR75" s="397"/>
      <c r="BS75" s="397"/>
      <c r="BT75" s="397"/>
      <c r="BU75" s="397"/>
      <c r="BV75" s="397"/>
      <c r="BW75" s="397"/>
      <c r="BX75" s="397"/>
      <c r="BY75" s="397"/>
      <c r="BZ75" s="397"/>
      <c r="CA75" s="397"/>
      <c r="CB75" s="397"/>
      <c r="CC75" s="397"/>
      <c r="CD75" s="397"/>
      <c r="CE75" s="397"/>
      <c r="CF75" s="397"/>
      <c r="CG75" s="397"/>
      <c r="CH75" s="397"/>
      <c r="CI75" s="397"/>
      <c r="CJ75" s="397"/>
      <c r="CK75" s="397"/>
      <c r="CL75" s="397"/>
      <c r="CM75" s="397"/>
      <c r="CN75" s="397"/>
      <c r="CO75" s="397"/>
      <c r="CP75" s="397"/>
      <c r="CQ75" s="397"/>
      <c r="CR75" s="397"/>
      <c r="CS75" s="397"/>
      <c r="CT75" s="397"/>
    </row>
    <row r="76" spans="1:98" s="395" customFormat="1" ht="13.5" thickBot="1" x14ac:dyDescent="0.25">
      <c r="A76" s="412"/>
      <c r="B76" s="413"/>
      <c r="C76" s="414"/>
      <c r="D76" s="415"/>
      <c r="E76" s="415"/>
      <c r="F76" s="416"/>
      <c r="G76" s="397"/>
      <c r="H76" s="397"/>
      <c r="I76" s="397"/>
      <c r="J76" s="397"/>
      <c r="K76" s="397"/>
      <c r="L76" s="397"/>
      <c r="M76" s="397"/>
      <c r="N76" s="397"/>
      <c r="O76" s="397"/>
      <c r="P76" s="397"/>
      <c r="Q76" s="397"/>
      <c r="R76" s="397"/>
      <c r="S76" s="397"/>
      <c r="T76" s="397"/>
      <c r="U76" s="397"/>
      <c r="V76" s="397"/>
      <c r="W76" s="397"/>
      <c r="X76" s="397"/>
      <c r="Y76" s="397"/>
      <c r="Z76" s="397"/>
      <c r="AA76" s="397"/>
      <c r="AB76" s="397"/>
      <c r="AC76" s="397"/>
      <c r="AD76" s="397"/>
      <c r="AE76" s="397"/>
      <c r="AF76" s="397"/>
      <c r="AG76" s="397"/>
      <c r="AH76" s="397"/>
      <c r="AI76" s="397"/>
      <c r="AJ76" s="397"/>
      <c r="AK76" s="397"/>
      <c r="AL76" s="397"/>
      <c r="AM76" s="397"/>
      <c r="AN76" s="397"/>
      <c r="AO76" s="397"/>
      <c r="AP76" s="397"/>
      <c r="AQ76" s="397"/>
      <c r="AR76" s="397"/>
      <c r="AS76" s="397"/>
      <c r="AT76" s="397"/>
      <c r="AU76" s="397"/>
      <c r="AV76" s="397"/>
      <c r="AW76" s="397"/>
      <c r="AX76" s="397"/>
      <c r="AY76" s="397"/>
      <c r="AZ76" s="397"/>
      <c r="BA76" s="397"/>
      <c r="BB76" s="397"/>
      <c r="BC76" s="397"/>
      <c r="BD76" s="397"/>
      <c r="BE76" s="397"/>
      <c r="BF76" s="397"/>
      <c r="BG76" s="397"/>
      <c r="BH76" s="397"/>
      <c r="BI76" s="397"/>
      <c r="BJ76" s="397"/>
      <c r="BK76" s="397"/>
      <c r="BL76" s="397"/>
      <c r="BM76" s="397"/>
      <c r="BN76" s="397"/>
      <c r="BO76" s="397"/>
      <c r="BP76" s="397"/>
      <c r="BQ76" s="397"/>
      <c r="BR76" s="397"/>
      <c r="BS76" s="397"/>
      <c r="BT76" s="397"/>
      <c r="BU76" s="397"/>
      <c r="BV76" s="397"/>
      <c r="BW76" s="397"/>
      <c r="BX76" s="397"/>
      <c r="BY76" s="397"/>
      <c r="BZ76" s="397"/>
      <c r="CA76" s="397"/>
      <c r="CB76" s="397"/>
      <c r="CC76" s="397"/>
      <c r="CD76" s="397"/>
      <c r="CE76" s="397"/>
      <c r="CF76" s="397"/>
      <c r="CG76" s="397"/>
      <c r="CH76" s="397"/>
      <c r="CI76" s="397"/>
      <c r="CJ76" s="397"/>
      <c r="CK76" s="397"/>
      <c r="CL76" s="397"/>
      <c r="CM76" s="397"/>
      <c r="CN76" s="397"/>
      <c r="CO76" s="397"/>
      <c r="CP76" s="397"/>
      <c r="CQ76" s="397"/>
      <c r="CR76" s="397"/>
      <c r="CS76" s="397"/>
      <c r="CT76" s="397"/>
    </row>
    <row r="77" spans="1:98" s="395" customFormat="1" ht="13.5" thickBot="1" x14ac:dyDescent="0.25">
      <c r="A77" s="417"/>
      <c r="B77" s="399"/>
      <c r="C77" s="400"/>
      <c r="D77" s="400"/>
      <c r="E77" s="401"/>
      <c r="F77" s="402"/>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397"/>
      <c r="AJ77" s="397"/>
      <c r="AK77" s="397"/>
      <c r="AL77" s="397"/>
      <c r="AM77" s="397"/>
      <c r="AN77" s="397"/>
      <c r="AO77" s="397"/>
      <c r="AP77" s="397"/>
      <c r="AQ77" s="397"/>
      <c r="AR77" s="397"/>
      <c r="AS77" s="397"/>
      <c r="AT77" s="397"/>
      <c r="AU77" s="397"/>
      <c r="AV77" s="397"/>
      <c r="AW77" s="397"/>
      <c r="AX77" s="397"/>
      <c r="AY77" s="397"/>
      <c r="AZ77" s="397"/>
      <c r="BA77" s="397"/>
      <c r="BB77" s="397"/>
      <c r="BC77" s="397"/>
      <c r="BD77" s="397"/>
      <c r="BE77" s="397"/>
      <c r="BF77" s="397"/>
      <c r="BG77" s="397"/>
      <c r="BH77" s="397"/>
      <c r="BI77" s="397"/>
      <c r="BJ77" s="397"/>
      <c r="BK77" s="397"/>
      <c r="BL77" s="397"/>
      <c r="BM77" s="397"/>
      <c r="BN77" s="397"/>
      <c r="BO77" s="397"/>
      <c r="BP77" s="397"/>
      <c r="BQ77" s="397"/>
      <c r="BR77" s="397"/>
      <c r="BS77" s="397"/>
      <c r="BT77" s="397"/>
      <c r="BU77" s="397"/>
      <c r="BV77" s="397"/>
      <c r="BW77" s="397"/>
      <c r="BX77" s="397"/>
      <c r="BY77" s="397"/>
      <c r="BZ77" s="397"/>
      <c r="CA77" s="397"/>
      <c r="CB77" s="397"/>
      <c r="CC77" s="397"/>
      <c r="CD77" s="397"/>
      <c r="CE77" s="397"/>
      <c r="CF77" s="397"/>
      <c r="CG77" s="397"/>
      <c r="CH77" s="397"/>
      <c r="CI77" s="397"/>
      <c r="CJ77" s="397"/>
      <c r="CK77" s="397"/>
      <c r="CL77" s="397"/>
      <c r="CM77" s="397"/>
      <c r="CN77" s="397"/>
      <c r="CO77" s="397"/>
      <c r="CP77" s="397"/>
      <c r="CQ77" s="397"/>
      <c r="CR77" s="397"/>
      <c r="CS77" s="397"/>
      <c r="CT77" s="397"/>
    </row>
    <row r="78" spans="1:98" s="395" customFormat="1" ht="13.5" thickTop="1" x14ac:dyDescent="0.2">
      <c r="D78" s="397"/>
      <c r="E78" s="397"/>
      <c r="F78" s="397"/>
      <c r="G78" s="397"/>
      <c r="H78" s="397"/>
      <c r="I78" s="397"/>
      <c r="J78" s="397"/>
      <c r="K78" s="397"/>
      <c r="L78" s="397"/>
      <c r="M78" s="397"/>
      <c r="N78" s="397"/>
      <c r="O78" s="397"/>
      <c r="P78" s="397"/>
      <c r="Q78" s="397"/>
      <c r="R78" s="397"/>
      <c r="S78" s="397"/>
      <c r="T78" s="397"/>
      <c r="U78" s="397"/>
      <c r="V78" s="397"/>
      <c r="W78" s="397"/>
      <c r="X78" s="397"/>
      <c r="Y78" s="397"/>
      <c r="Z78" s="397"/>
      <c r="AA78" s="397"/>
      <c r="AB78" s="397"/>
      <c r="AC78" s="397"/>
      <c r="AD78" s="397"/>
      <c r="AE78" s="397"/>
      <c r="AF78" s="397"/>
      <c r="AG78" s="397"/>
      <c r="AH78" s="397"/>
      <c r="AI78" s="397"/>
      <c r="AJ78" s="397"/>
      <c r="AK78" s="397"/>
      <c r="AL78" s="397"/>
      <c r="AM78" s="397"/>
      <c r="AN78" s="397"/>
      <c r="AO78" s="397"/>
      <c r="AP78" s="397"/>
      <c r="AQ78" s="397"/>
      <c r="AR78" s="397"/>
      <c r="AS78" s="397"/>
      <c r="AT78" s="397"/>
      <c r="AU78" s="397"/>
      <c r="AV78" s="397"/>
      <c r="AW78" s="397"/>
      <c r="AX78" s="397"/>
      <c r="AY78" s="397"/>
      <c r="AZ78" s="397"/>
      <c r="BA78" s="397"/>
      <c r="BB78" s="397"/>
      <c r="BC78" s="397"/>
      <c r="BD78" s="397"/>
      <c r="BE78" s="397"/>
      <c r="BF78" s="397"/>
      <c r="BG78" s="397"/>
      <c r="BH78" s="397"/>
      <c r="BI78" s="397"/>
      <c r="BJ78" s="397"/>
      <c r="BK78" s="397"/>
      <c r="BL78" s="397"/>
      <c r="BM78" s="397"/>
      <c r="BN78" s="397"/>
      <c r="BO78" s="397"/>
      <c r="BP78" s="397"/>
      <c r="BQ78" s="397"/>
      <c r="BR78" s="397"/>
      <c r="BS78" s="397"/>
      <c r="BT78" s="397"/>
      <c r="BU78" s="397"/>
      <c r="BV78" s="397"/>
      <c r="BW78" s="397"/>
      <c r="BX78" s="397"/>
      <c r="BY78" s="397"/>
      <c r="BZ78" s="397"/>
      <c r="CA78" s="397"/>
      <c r="CB78" s="397"/>
      <c r="CC78" s="397"/>
      <c r="CD78" s="397"/>
      <c r="CE78" s="397"/>
      <c r="CF78" s="397"/>
      <c r="CG78" s="397"/>
      <c r="CH78" s="397"/>
      <c r="CI78" s="397"/>
      <c r="CJ78" s="397"/>
      <c r="CK78" s="397"/>
      <c r="CL78" s="397"/>
      <c r="CM78" s="397"/>
      <c r="CN78" s="397"/>
      <c r="CO78" s="397"/>
      <c r="CP78" s="397"/>
      <c r="CQ78" s="397"/>
      <c r="CR78" s="397"/>
      <c r="CS78" s="397"/>
      <c r="CT78" s="397"/>
    </row>
    <row r="79" spans="1:98" ht="15.75" x14ac:dyDescent="0.25">
      <c r="A79" s="467" t="s">
        <v>208</v>
      </c>
      <c r="C79"/>
      <c r="D79" s="313"/>
      <c r="E79" s="313"/>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13"/>
      <c r="AL79" s="313"/>
      <c r="AM79" s="313"/>
      <c r="AN79" s="313"/>
      <c r="AO79" s="313"/>
      <c r="AP79" s="313"/>
      <c r="AQ79" s="313"/>
      <c r="AR79" s="313"/>
      <c r="AS79" s="313"/>
      <c r="AT79" s="313"/>
      <c r="AU79" s="313"/>
      <c r="AV79" s="313"/>
      <c r="AW79" s="313"/>
      <c r="AX79" s="313"/>
      <c r="AY79" s="313"/>
      <c r="AZ79" s="313"/>
      <c r="BA79" s="313"/>
      <c r="BB79" s="313"/>
      <c r="BC79" s="313"/>
      <c r="BD79" s="313"/>
      <c r="BE79" s="313"/>
      <c r="BF79" s="313"/>
      <c r="BG79" s="313"/>
      <c r="BH79" s="313"/>
      <c r="BI79" s="313"/>
      <c r="BJ79" s="313"/>
      <c r="BK79" s="313"/>
      <c r="BL79" s="313"/>
      <c r="BM79" s="313"/>
      <c r="BN79" s="313"/>
      <c r="BO79" s="313"/>
      <c r="BP79" s="313"/>
      <c r="BQ79" s="313"/>
      <c r="BR79" s="313"/>
      <c r="BS79" s="313"/>
      <c r="BT79" s="313"/>
      <c r="BU79" s="313"/>
      <c r="BV79" s="313"/>
      <c r="BW79" s="313"/>
      <c r="BX79" s="313"/>
      <c r="BY79" s="313"/>
      <c r="BZ79" s="313"/>
      <c r="CA79" s="313"/>
      <c r="CB79" s="313"/>
      <c r="CC79" s="313"/>
      <c r="CD79" s="313"/>
      <c r="CE79" s="313"/>
      <c r="CF79" s="313"/>
      <c r="CG79" s="313"/>
      <c r="CH79" s="313"/>
      <c r="CI79" s="313"/>
      <c r="CJ79" s="313"/>
      <c r="CK79" s="313"/>
      <c r="CL79" s="313"/>
      <c r="CM79" s="313"/>
      <c r="CN79" s="313"/>
      <c r="CO79" s="313"/>
      <c r="CP79" s="313"/>
      <c r="CQ79" s="313"/>
      <c r="CR79" s="313"/>
      <c r="CS79" s="313"/>
      <c r="CT79" s="313"/>
    </row>
    <row r="80" spans="1:98" x14ac:dyDescent="0.2">
      <c r="C80"/>
      <c r="D80" s="313"/>
      <c r="E80" s="313"/>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313"/>
      <c r="AY80" s="313"/>
      <c r="AZ80" s="313"/>
      <c r="BA80" s="313"/>
      <c r="BB80" s="313"/>
      <c r="BC80" s="313"/>
      <c r="BD80" s="313"/>
      <c r="BE80" s="313"/>
      <c r="BF80" s="313"/>
      <c r="BG80" s="313"/>
      <c r="BH80" s="313"/>
      <c r="BI80" s="313"/>
      <c r="BJ80" s="313"/>
      <c r="BK80" s="313"/>
      <c r="BL80" s="313"/>
      <c r="BM80" s="313"/>
      <c r="BN80" s="313"/>
      <c r="BO80" s="313"/>
      <c r="BP80" s="313"/>
      <c r="BQ80" s="313"/>
      <c r="BR80" s="313"/>
      <c r="BS80" s="313"/>
      <c r="BT80" s="313"/>
      <c r="BU80" s="313"/>
      <c r="BV80" s="313"/>
      <c r="BW80" s="313"/>
      <c r="BX80" s="313"/>
      <c r="BY80" s="313"/>
      <c r="BZ80" s="313"/>
      <c r="CA80" s="313"/>
      <c r="CB80" s="313"/>
      <c r="CC80" s="313"/>
      <c r="CD80" s="313"/>
      <c r="CE80" s="313"/>
      <c r="CF80" s="313"/>
      <c r="CG80" s="313"/>
      <c r="CH80" s="313"/>
      <c r="CI80" s="313"/>
      <c r="CJ80" s="313"/>
      <c r="CK80" s="313"/>
      <c r="CL80" s="313"/>
      <c r="CM80" s="313"/>
      <c r="CN80" s="313"/>
      <c r="CO80" s="313"/>
      <c r="CP80" s="313"/>
      <c r="CQ80" s="313"/>
      <c r="CR80" s="313"/>
      <c r="CS80" s="313"/>
      <c r="CT80" s="313"/>
    </row>
    <row r="81" spans="3:98" x14ac:dyDescent="0.2">
      <c r="C81"/>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313"/>
      <c r="AY81" s="313"/>
      <c r="AZ81" s="313"/>
      <c r="BA81" s="313"/>
      <c r="BB81" s="313"/>
      <c r="BC81" s="313"/>
      <c r="BD81" s="313"/>
      <c r="BE81" s="313"/>
      <c r="BF81" s="313"/>
      <c r="BG81" s="313"/>
      <c r="BH81" s="313"/>
      <c r="BI81" s="313"/>
      <c r="BJ81" s="313"/>
      <c r="BK81" s="313"/>
      <c r="BL81" s="313"/>
      <c r="BM81" s="313"/>
      <c r="BN81" s="313"/>
      <c r="BO81" s="313"/>
      <c r="BP81" s="313"/>
      <c r="BQ81" s="313"/>
      <c r="BR81" s="313"/>
      <c r="BS81" s="313"/>
      <c r="BT81" s="313"/>
      <c r="BU81" s="313"/>
      <c r="BV81" s="313"/>
      <c r="BW81" s="313"/>
      <c r="BX81" s="313"/>
      <c r="BY81" s="313"/>
      <c r="BZ81" s="313"/>
      <c r="CA81" s="313"/>
      <c r="CB81" s="313"/>
      <c r="CC81" s="313"/>
      <c r="CD81" s="313"/>
      <c r="CE81" s="313"/>
      <c r="CF81" s="313"/>
      <c r="CG81" s="313"/>
      <c r="CH81" s="313"/>
      <c r="CI81" s="313"/>
      <c r="CJ81" s="313"/>
      <c r="CK81" s="313"/>
      <c r="CL81" s="313"/>
      <c r="CM81" s="313"/>
      <c r="CN81" s="313"/>
      <c r="CO81" s="313"/>
      <c r="CP81" s="313"/>
      <c r="CQ81" s="313"/>
      <c r="CR81" s="313"/>
      <c r="CS81" s="313"/>
      <c r="CT81" s="313"/>
    </row>
    <row r="82" spans="3:98" x14ac:dyDescent="0.2">
      <c r="C82"/>
      <c r="D82" s="313"/>
      <c r="E82" s="313"/>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3"/>
      <c r="AY82" s="313"/>
      <c r="AZ82" s="313"/>
      <c r="BA82" s="313"/>
      <c r="BB82" s="313"/>
      <c r="BC82" s="313"/>
      <c r="BD82" s="313"/>
      <c r="BE82" s="313"/>
      <c r="BF82" s="313"/>
      <c r="BG82" s="313"/>
      <c r="BH82" s="313"/>
      <c r="BI82" s="313"/>
      <c r="BJ82" s="313"/>
      <c r="BK82" s="313"/>
      <c r="BL82" s="313"/>
      <c r="BM82" s="313"/>
      <c r="BN82" s="313"/>
      <c r="BO82" s="313"/>
      <c r="BP82" s="313"/>
      <c r="BQ82" s="313"/>
      <c r="BR82" s="313"/>
      <c r="BS82" s="313"/>
      <c r="BT82" s="313"/>
      <c r="BU82" s="313"/>
      <c r="BV82" s="313"/>
      <c r="BW82" s="313"/>
      <c r="BX82" s="313"/>
      <c r="BY82" s="313"/>
      <c r="BZ82" s="313"/>
      <c r="CA82" s="313"/>
      <c r="CB82" s="313"/>
      <c r="CC82" s="313"/>
      <c r="CD82" s="313"/>
      <c r="CE82" s="313"/>
      <c r="CF82" s="313"/>
      <c r="CG82" s="313"/>
      <c r="CH82" s="313"/>
      <c r="CI82" s="313"/>
      <c r="CJ82" s="313"/>
      <c r="CK82" s="313"/>
      <c r="CL82" s="313"/>
      <c r="CM82" s="313"/>
      <c r="CN82" s="313"/>
      <c r="CO82" s="313"/>
      <c r="CP82" s="313"/>
      <c r="CQ82" s="313"/>
      <c r="CR82" s="313"/>
      <c r="CS82" s="313"/>
      <c r="CT82" s="313"/>
    </row>
    <row r="83" spans="3:98" x14ac:dyDescent="0.2">
      <c r="C83"/>
      <c r="D83" s="313"/>
      <c r="E83" s="313"/>
      <c r="F83" s="313"/>
      <c r="G83" s="313"/>
      <c r="H83" s="313"/>
      <c r="I83" s="313"/>
      <c r="J83" s="313"/>
      <c r="K83" s="313"/>
      <c r="L83" s="313"/>
      <c r="M83" s="313"/>
      <c r="N83" s="313"/>
      <c r="O83" s="313"/>
      <c r="P83" s="313"/>
      <c r="Q83" s="313"/>
      <c r="R83" s="313"/>
      <c r="S83" s="313"/>
      <c r="T83" s="313"/>
      <c r="U83" s="313"/>
      <c r="V83" s="313"/>
      <c r="W83" s="313"/>
      <c r="X83" s="313"/>
      <c r="Y83" s="313"/>
      <c r="Z83" s="313"/>
      <c r="AA83" s="313"/>
      <c r="AB83" s="313"/>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3"/>
      <c r="AY83" s="313"/>
      <c r="AZ83" s="313"/>
      <c r="BA83" s="313"/>
      <c r="BB83" s="313"/>
      <c r="BC83" s="313"/>
      <c r="BD83" s="313"/>
      <c r="BE83" s="313"/>
      <c r="BF83" s="313"/>
      <c r="BG83" s="313"/>
      <c r="BH83" s="313"/>
      <c r="BI83" s="313"/>
      <c r="BJ83" s="313"/>
      <c r="BK83" s="313"/>
      <c r="BL83" s="313"/>
      <c r="BM83" s="313"/>
      <c r="BN83" s="313"/>
      <c r="BO83" s="313"/>
      <c r="BP83" s="313"/>
      <c r="BQ83" s="313"/>
      <c r="BR83" s="313"/>
      <c r="BS83" s="313"/>
      <c r="BT83" s="313"/>
      <c r="BU83" s="313"/>
      <c r="BV83" s="313"/>
      <c r="BW83" s="313"/>
      <c r="BX83" s="313"/>
      <c r="BY83" s="313"/>
      <c r="BZ83" s="313"/>
      <c r="CA83" s="313"/>
      <c r="CB83" s="313"/>
      <c r="CC83" s="313"/>
      <c r="CD83" s="313"/>
      <c r="CE83" s="313"/>
      <c r="CF83" s="313"/>
      <c r="CG83" s="313"/>
      <c r="CH83" s="313"/>
      <c r="CI83" s="313"/>
      <c r="CJ83" s="313"/>
      <c r="CK83" s="313"/>
      <c r="CL83" s="313"/>
      <c r="CM83" s="313"/>
      <c r="CN83" s="313"/>
      <c r="CO83" s="313"/>
      <c r="CP83" s="313"/>
      <c r="CQ83" s="313"/>
      <c r="CR83" s="313"/>
      <c r="CS83" s="313"/>
      <c r="CT83" s="313"/>
    </row>
    <row r="84" spans="3:98" x14ac:dyDescent="0.2">
      <c r="C84"/>
      <c r="D84" s="313"/>
      <c r="E84" s="313"/>
      <c r="F84" s="313"/>
      <c r="G84" s="313"/>
      <c r="H84" s="313"/>
      <c r="I84" s="313"/>
      <c r="J84" s="313"/>
      <c r="K84" s="313"/>
      <c r="L84" s="313"/>
      <c r="M84" s="313"/>
      <c r="N84" s="313"/>
      <c r="O84" s="313"/>
      <c r="P84" s="313"/>
      <c r="Q84" s="313"/>
      <c r="R84" s="313"/>
      <c r="S84" s="313"/>
      <c r="T84" s="313"/>
      <c r="U84" s="313"/>
      <c r="V84" s="313"/>
      <c r="W84" s="313"/>
      <c r="X84" s="313"/>
      <c r="Y84" s="313"/>
      <c r="Z84" s="313"/>
      <c r="AA84" s="313"/>
      <c r="AB84" s="313"/>
      <c r="AC84" s="313"/>
      <c r="AD84" s="313"/>
      <c r="AE84" s="313"/>
      <c r="AF84" s="313"/>
      <c r="AG84" s="313"/>
      <c r="AH84" s="313"/>
      <c r="AI84" s="313"/>
      <c r="AJ84" s="313"/>
      <c r="AK84" s="313"/>
      <c r="AL84" s="313"/>
      <c r="AM84" s="313"/>
      <c r="AN84" s="313"/>
      <c r="AO84" s="313"/>
      <c r="AP84" s="313"/>
      <c r="AQ84" s="313"/>
      <c r="AR84" s="313"/>
      <c r="AS84" s="313"/>
      <c r="AT84" s="313"/>
      <c r="AU84" s="313"/>
      <c r="AV84" s="313"/>
      <c r="AW84" s="313"/>
      <c r="AX84" s="313"/>
      <c r="AY84" s="313"/>
      <c r="AZ84" s="313"/>
      <c r="BA84" s="313"/>
      <c r="BB84" s="313"/>
      <c r="BC84" s="313"/>
      <c r="BD84" s="313"/>
      <c r="BE84" s="313"/>
      <c r="BF84" s="313"/>
      <c r="BG84" s="313"/>
      <c r="BH84" s="313"/>
      <c r="BI84" s="313"/>
      <c r="BJ84" s="313"/>
      <c r="BK84" s="313"/>
      <c r="BL84" s="313"/>
      <c r="BM84" s="313"/>
      <c r="BN84" s="313"/>
      <c r="BO84" s="313"/>
      <c r="BP84" s="313"/>
      <c r="BQ84" s="313"/>
      <c r="BR84" s="313"/>
      <c r="BS84" s="313"/>
      <c r="BT84" s="313"/>
      <c r="BU84" s="313"/>
      <c r="BV84" s="313"/>
      <c r="BW84" s="313"/>
      <c r="BX84" s="313"/>
      <c r="BY84" s="313"/>
      <c r="BZ84" s="313"/>
      <c r="CA84" s="313"/>
      <c r="CB84" s="313"/>
      <c r="CC84" s="313"/>
      <c r="CD84" s="313"/>
      <c r="CE84" s="313"/>
      <c r="CF84" s="313"/>
      <c r="CG84" s="313"/>
      <c r="CH84" s="313"/>
      <c r="CI84" s="313"/>
      <c r="CJ84" s="313"/>
      <c r="CK84" s="313"/>
      <c r="CL84" s="313"/>
      <c r="CM84" s="313"/>
      <c r="CN84" s="313"/>
      <c r="CO84" s="313"/>
      <c r="CP84" s="313"/>
      <c r="CQ84" s="313"/>
      <c r="CR84" s="313"/>
      <c r="CS84" s="313"/>
      <c r="CT84" s="313"/>
    </row>
    <row r="85" spans="3:98" x14ac:dyDescent="0.2">
      <c r="C85"/>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13"/>
      <c r="AO85" s="313"/>
      <c r="AP85" s="313"/>
      <c r="AQ85" s="313"/>
      <c r="AR85" s="313"/>
      <c r="AS85" s="313"/>
      <c r="AT85" s="313"/>
      <c r="AU85" s="313"/>
      <c r="AV85" s="313"/>
      <c r="AW85" s="313"/>
      <c r="AX85" s="313"/>
      <c r="AY85" s="313"/>
      <c r="AZ85" s="313"/>
      <c r="BA85" s="313"/>
      <c r="BB85" s="313"/>
      <c r="BC85" s="313"/>
      <c r="BD85" s="313"/>
      <c r="BE85" s="313"/>
      <c r="BF85" s="313"/>
      <c r="BG85" s="313"/>
      <c r="BH85" s="313"/>
      <c r="BI85" s="313"/>
      <c r="BJ85" s="313"/>
      <c r="BK85" s="313"/>
      <c r="BL85" s="313"/>
      <c r="BM85" s="313"/>
      <c r="BN85" s="313"/>
      <c r="BO85" s="313"/>
      <c r="BP85" s="313"/>
      <c r="BQ85" s="313"/>
      <c r="BR85" s="313"/>
      <c r="BS85" s="313"/>
      <c r="BT85" s="313"/>
      <c r="BU85" s="313"/>
      <c r="BV85" s="313"/>
      <c r="BW85" s="313"/>
      <c r="BX85" s="313"/>
      <c r="BY85" s="313"/>
      <c r="BZ85" s="313"/>
      <c r="CA85" s="313"/>
      <c r="CB85" s="313"/>
      <c r="CC85" s="313"/>
      <c r="CD85" s="313"/>
      <c r="CE85" s="313"/>
      <c r="CF85" s="313"/>
      <c r="CG85" s="313"/>
      <c r="CH85" s="313"/>
      <c r="CI85" s="313"/>
      <c r="CJ85" s="313"/>
      <c r="CK85" s="313"/>
      <c r="CL85" s="313"/>
      <c r="CM85" s="313"/>
      <c r="CN85" s="313"/>
      <c r="CO85" s="313"/>
      <c r="CP85" s="313"/>
      <c r="CQ85" s="313"/>
      <c r="CR85" s="313"/>
      <c r="CS85" s="313"/>
      <c r="CT85" s="313"/>
    </row>
    <row r="86" spans="3:98" x14ac:dyDescent="0.2">
      <c r="C86"/>
      <c r="D86" s="313"/>
      <c r="E86" s="313"/>
      <c r="F86" s="313"/>
      <c r="G86" s="313"/>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13"/>
      <c r="AM86" s="313"/>
      <c r="AN86" s="313"/>
      <c r="AO86" s="313"/>
      <c r="AP86" s="313"/>
      <c r="AQ86" s="313"/>
      <c r="AR86" s="313"/>
      <c r="AS86" s="313"/>
      <c r="AT86" s="313"/>
      <c r="AU86" s="313"/>
      <c r="AV86" s="313"/>
      <c r="AW86" s="313"/>
      <c r="AX86" s="313"/>
      <c r="AY86" s="313"/>
      <c r="AZ86" s="313"/>
      <c r="BA86" s="313"/>
      <c r="BB86" s="313"/>
      <c r="BC86" s="313"/>
      <c r="BD86" s="313"/>
      <c r="BE86" s="313"/>
      <c r="BF86" s="313"/>
      <c r="BG86" s="313"/>
      <c r="BH86" s="313"/>
      <c r="BI86" s="313"/>
      <c r="BJ86" s="313"/>
      <c r="BK86" s="313"/>
      <c r="BL86" s="313"/>
      <c r="BM86" s="313"/>
      <c r="BN86" s="313"/>
      <c r="BO86" s="313"/>
      <c r="BP86" s="313"/>
      <c r="BQ86" s="313"/>
      <c r="BR86" s="313"/>
      <c r="BS86" s="313"/>
      <c r="BT86" s="313"/>
      <c r="BU86" s="313"/>
      <c r="BV86" s="313"/>
      <c r="BW86" s="313"/>
      <c r="BX86" s="313"/>
      <c r="BY86" s="313"/>
      <c r="BZ86" s="313"/>
      <c r="CA86" s="313"/>
      <c r="CB86" s="313"/>
      <c r="CC86" s="313"/>
      <c r="CD86" s="313"/>
      <c r="CE86" s="313"/>
      <c r="CF86" s="313"/>
      <c r="CG86" s="313"/>
      <c r="CH86" s="313"/>
      <c r="CI86" s="313"/>
      <c r="CJ86" s="313"/>
      <c r="CK86" s="313"/>
      <c r="CL86" s="313"/>
      <c r="CM86" s="313"/>
      <c r="CN86" s="313"/>
      <c r="CO86" s="313"/>
      <c r="CP86" s="313"/>
      <c r="CQ86" s="313"/>
      <c r="CR86" s="313"/>
      <c r="CS86" s="313"/>
      <c r="CT86" s="313"/>
    </row>
    <row r="87" spans="3:98" x14ac:dyDescent="0.2">
      <c r="C87"/>
      <c r="D87" s="313"/>
      <c r="E87" s="313"/>
      <c r="F87" s="313"/>
      <c r="G87" s="313"/>
      <c r="H87" s="31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c r="AH87" s="313"/>
      <c r="AI87" s="313"/>
      <c r="AJ87" s="313"/>
      <c r="AK87" s="313"/>
      <c r="AL87" s="313"/>
      <c r="AM87" s="313"/>
      <c r="AN87" s="313"/>
      <c r="AO87" s="313"/>
      <c r="AP87" s="313"/>
      <c r="AQ87" s="313"/>
      <c r="AR87" s="313"/>
      <c r="AS87" s="313"/>
      <c r="AT87" s="313"/>
      <c r="AU87" s="313"/>
      <c r="AV87" s="313"/>
      <c r="AW87" s="313"/>
      <c r="AX87" s="313"/>
      <c r="AY87" s="313"/>
      <c r="AZ87" s="313"/>
      <c r="BA87" s="313"/>
      <c r="BB87" s="313"/>
      <c r="BC87" s="313"/>
      <c r="BD87" s="313"/>
      <c r="BE87" s="313"/>
      <c r="BF87" s="313"/>
      <c r="BG87" s="313"/>
      <c r="BH87" s="313"/>
      <c r="BI87" s="313"/>
      <c r="BJ87" s="313"/>
      <c r="BK87" s="313"/>
      <c r="BL87" s="313"/>
      <c r="BM87" s="313"/>
      <c r="BN87" s="313"/>
      <c r="BO87" s="313"/>
      <c r="BP87" s="313"/>
      <c r="BQ87" s="313"/>
      <c r="BR87" s="313"/>
      <c r="BS87" s="313"/>
      <c r="BT87" s="313"/>
      <c r="BU87" s="313"/>
      <c r="BV87" s="313"/>
      <c r="BW87" s="313"/>
      <c r="BX87" s="313"/>
      <c r="BY87" s="313"/>
      <c r="BZ87" s="313"/>
      <c r="CA87" s="313"/>
      <c r="CB87" s="313"/>
      <c r="CC87" s="313"/>
      <c r="CD87" s="313"/>
      <c r="CE87" s="313"/>
      <c r="CF87" s="313"/>
      <c r="CG87" s="313"/>
      <c r="CH87" s="313"/>
      <c r="CI87" s="313"/>
      <c r="CJ87" s="313"/>
      <c r="CK87" s="313"/>
      <c r="CL87" s="313"/>
      <c r="CM87" s="313"/>
      <c r="CN87" s="313"/>
      <c r="CO87" s="313"/>
      <c r="CP87" s="313"/>
      <c r="CQ87" s="313"/>
      <c r="CR87" s="313"/>
      <c r="CS87" s="313"/>
      <c r="CT87" s="313"/>
    </row>
    <row r="88" spans="3:98" x14ac:dyDescent="0.2">
      <c r="C88"/>
      <c r="D88" s="313"/>
      <c r="E88" s="313"/>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3"/>
      <c r="AI88" s="313"/>
      <c r="AJ88" s="313"/>
      <c r="AK88" s="313"/>
      <c r="AL88" s="313"/>
      <c r="AM88" s="313"/>
      <c r="AN88" s="313"/>
      <c r="AO88" s="313"/>
      <c r="AP88" s="313"/>
      <c r="AQ88" s="313"/>
      <c r="AR88" s="313"/>
      <c r="AS88" s="313"/>
      <c r="AT88" s="313"/>
      <c r="AU88" s="313"/>
      <c r="AV88" s="313"/>
      <c r="AW88" s="313"/>
      <c r="AX88" s="313"/>
      <c r="AY88" s="313"/>
      <c r="AZ88" s="313"/>
      <c r="BA88" s="313"/>
      <c r="BB88" s="313"/>
      <c r="BC88" s="313"/>
      <c r="BD88" s="313"/>
      <c r="BE88" s="313"/>
      <c r="BF88" s="313"/>
      <c r="BG88" s="313"/>
      <c r="BH88" s="313"/>
      <c r="BI88" s="313"/>
      <c r="BJ88" s="313"/>
      <c r="BK88" s="313"/>
      <c r="BL88" s="313"/>
      <c r="BM88" s="313"/>
      <c r="BN88" s="313"/>
      <c r="BO88" s="313"/>
      <c r="BP88" s="313"/>
      <c r="BQ88" s="313"/>
      <c r="BR88" s="313"/>
      <c r="BS88" s="313"/>
      <c r="BT88" s="313"/>
      <c r="BU88" s="313"/>
      <c r="BV88" s="313"/>
      <c r="BW88" s="313"/>
      <c r="BX88" s="313"/>
      <c r="BY88" s="313"/>
      <c r="BZ88" s="313"/>
      <c r="CA88" s="313"/>
      <c r="CB88" s="313"/>
      <c r="CC88" s="313"/>
      <c r="CD88" s="313"/>
      <c r="CE88" s="313"/>
      <c r="CF88" s="313"/>
      <c r="CG88" s="313"/>
      <c r="CH88" s="313"/>
      <c r="CI88" s="313"/>
      <c r="CJ88" s="313"/>
      <c r="CK88" s="313"/>
      <c r="CL88" s="313"/>
      <c r="CM88" s="313"/>
      <c r="CN88" s="313"/>
      <c r="CO88" s="313"/>
      <c r="CP88" s="313"/>
      <c r="CQ88" s="313"/>
      <c r="CR88" s="313"/>
      <c r="CS88" s="313"/>
      <c r="CT88" s="313"/>
    </row>
    <row r="89" spans="3:98" x14ac:dyDescent="0.2">
      <c r="C89"/>
      <c r="D89" s="313"/>
      <c r="E89" s="313"/>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3"/>
      <c r="AQ89" s="313"/>
      <c r="AR89" s="313"/>
      <c r="AS89" s="313"/>
      <c r="AT89" s="313"/>
      <c r="AU89" s="313"/>
      <c r="AV89" s="313"/>
      <c r="AW89" s="313"/>
      <c r="AX89" s="313"/>
      <c r="AY89" s="313"/>
      <c r="AZ89" s="313"/>
      <c r="BA89" s="313"/>
      <c r="BB89" s="313"/>
      <c r="BC89" s="313"/>
      <c r="BD89" s="313"/>
      <c r="BE89" s="313"/>
      <c r="BF89" s="313"/>
      <c r="BG89" s="313"/>
      <c r="BH89" s="313"/>
      <c r="BI89" s="313"/>
      <c r="BJ89" s="313"/>
      <c r="BK89" s="313"/>
      <c r="BL89" s="313"/>
      <c r="BM89" s="313"/>
      <c r="BN89" s="313"/>
      <c r="BO89" s="313"/>
      <c r="BP89" s="313"/>
      <c r="BQ89" s="313"/>
      <c r="BR89" s="313"/>
      <c r="BS89" s="313"/>
      <c r="BT89" s="313"/>
      <c r="BU89" s="313"/>
      <c r="BV89" s="313"/>
      <c r="BW89" s="313"/>
      <c r="BX89" s="313"/>
      <c r="BY89" s="313"/>
      <c r="BZ89" s="313"/>
      <c r="CA89" s="313"/>
      <c r="CB89" s="313"/>
      <c r="CC89" s="313"/>
      <c r="CD89" s="313"/>
      <c r="CE89" s="313"/>
      <c r="CF89" s="313"/>
      <c r="CG89" s="313"/>
      <c r="CH89" s="313"/>
      <c r="CI89" s="313"/>
      <c r="CJ89" s="313"/>
      <c r="CK89" s="313"/>
      <c r="CL89" s="313"/>
      <c r="CM89" s="313"/>
      <c r="CN89" s="313"/>
      <c r="CO89" s="313"/>
      <c r="CP89" s="313"/>
      <c r="CQ89" s="313"/>
      <c r="CR89" s="313"/>
      <c r="CS89" s="313"/>
      <c r="CT89" s="313"/>
    </row>
    <row r="90" spans="3:98" x14ac:dyDescent="0.2">
      <c r="C90"/>
      <c r="D90" s="313"/>
      <c r="E90" s="313"/>
      <c r="F90" s="313"/>
      <c r="G90" s="313"/>
      <c r="H90" s="313"/>
      <c r="I90" s="313"/>
      <c r="J90" s="313"/>
      <c r="K90" s="313"/>
      <c r="L90" s="313"/>
      <c r="M90" s="313"/>
      <c r="N90" s="313"/>
      <c r="O90" s="313"/>
      <c r="P90" s="313"/>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3"/>
      <c r="AN90" s="313"/>
      <c r="AO90" s="313"/>
      <c r="AP90" s="313"/>
      <c r="AQ90" s="313"/>
      <c r="AR90" s="313"/>
      <c r="AS90" s="313"/>
      <c r="AT90" s="313"/>
      <c r="AU90" s="313"/>
      <c r="AV90" s="313"/>
      <c r="AW90" s="313"/>
      <c r="AX90" s="313"/>
      <c r="AY90" s="313"/>
      <c r="AZ90" s="313"/>
      <c r="BA90" s="313"/>
      <c r="BB90" s="313"/>
      <c r="BC90" s="313"/>
      <c r="BD90" s="313"/>
      <c r="BE90" s="313"/>
      <c r="BF90" s="313"/>
      <c r="BG90" s="313"/>
      <c r="BH90" s="313"/>
      <c r="BI90" s="313"/>
      <c r="BJ90" s="313"/>
      <c r="BK90" s="313"/>
      <c r="BL90" s="313"/>
      <c r="BM90" s="313"/>
      <c r="BN90" s="313"/>
      <c r="BO90" s="313"/>
      <c r="BP90" s="313"/>
      <c r="BQ90" s="313"/>
      <c r="BR90" s="313"/>
      <c r="BS90" s="313"/>
      <c r="BT90" s="313"/>
      <c r="BU90" s="313"/>
      <c r="BV90" s="313"/>
      <c r="BW90" s="313"/>
      <c r="BX90" s="313"/>
      <c r="BY90" s="313"/>
      <c r="BZ90" s="313"/>
      <c r="CA90" s="313"/>
      <c r="CB90" s="313"/>
      <c r="CC90" s="313"/>
      <c r="CD90" s="313"/>
      <c r="CE90" s="313"/>
      <c r="CF90" s="313"/>
      <c r="CG90" s="313"/>
      <c r="CH90" s="313"/>
      <c r="CI90" s="313"/>
      <c r="CJ90" s="313"/>
      <c r="CK90" s="313"/>
      <c r="CL90" s="313"/>
      <c r="CM90" s="313"/>
      <c r="CN90" s="313"/>
      <c r="CO90" s="313"/>
      <c r="CP90" s="313"/>
      <c r="CQ90" s="313"/>
      <c r="CR90" s="313"/>
      <c r="CS90" s="313"/>
      <c r="CT90" s="313"/>
    </row>
    <row r="91" spans="3:98" x14ac:dyDescent="0.2">
      <c r="C91"/>
      <c r="D91" s="313"/>
      <c r="E91" s="313"/>
      <c r="F91" s="313"/>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3"/>
      <c r="AR91" s="313"/>
      <c r="AS91" s="313"/>
      <c r="AT91" s="313"/>
      <c r="AU91" s="313"/>
      <c r="AV91" s="313"/>
      <c r="AW91" s="313"/>
      <c r="AX91" s="313"/>
      <c r="AY91" s="313"/>
      <c r="AZ91" s="313"/>
      <c r="BA91" s="313"/>
      <c r="BB91" s="313"/>
      <c r="BC91" s="313"/>
      <c r="BD91" s="313"/>
      <c r="BE91" s="313"/>
      <c r="BF91" s="313"/>
      <c r="BG91" s="313"/>
      <c r="BH91" s="313"/>
      <c r="BI91" s="313"/>
      <c r="BJ91" s="313"/>
      <c r="BK91" s="313"/>
      <c r="BL91" s="313"/>
      <c r="BM91" s="313"/>
      <c r="BN91" s="313"/>
      <c r="BO91" s="313"/>
      <c r="BP91" s="313"/>
      <c r="BQ91" s="313"/>
      <c r="BR91" s="313"/>
      <c r="BS91" s="313"/>
      <c r="BT91" s="313"/>
      <c r="BU91" s="313"/>
      <c r="BV91" s="313"/>
      <c r="BW91" s="313"/>
      <c r="BX91" s="313"/>
      <c r="BY91" s="313"/>
      <c r="BZ91" s="313"/>
      <c r="CA91" s="313"/>
      <c r="CB91" s="313"/>
      <c r="CC91" s="313"/>
      <c r="CD91" s="313"/>
      <c r="CE91" s="313"/>
      <c r="CF91" s="313"/>
      <c r="CG91" s="313"/>
      <c r="CH91" s="313"/>
      <c r="CI91" s="313"/>
      <c r="CJ91" s="313"/>
      <c r="CK91" s="313"/>
      <c r="CL91" s="313"/>
      <c r="CM91" s="313"/>
      <c r="CN91" s="313"/>
      <c r="CO91" s="313"/>
      <c r="CP91" s="313"/>
      <c r="CQ91" s="313"/>
      <c r="CR91" s="313"/>
      <c r="CS91" s="313"/>
      <c r="CT91" s="313"/>
    </row>
    <row r="92" spans="3:98" x14ac:dyDescent="0.2">
      <c r="C92"/>
      <c r="D92" s="313"/>
      <c r="E92" s="313"/>
      <c r="F92" s="313"/>
      <c r="G92" s="313"/>
      <c r="H92" s="313"/>
      <c r="I92" s="313"/>
      <c r="J92" s="313"/>
      <c r="K92" s="313"/>
      <c r="L92" s="313"/>
      <c r="M92" s="313"/>
      <c r="N92" s="313"/>
      <c r="O92" s="313"/>
      <c r="P92" s="313"/>
      <c r="Q92" s="313"/>
      <c r="R92" s="313"/>
      <c r="S92" s="313"/>
      <c r="T92" s="313"/>
      <c r="U92" s="313"/>
      <c r="V92" s="313"/>
      <c r="W92" s="313"/>
      <c r="X92" s="313"/>
      <c r="Y92" s="313"/>
      <c r="Z92" s="313"/>
      <c r="AA92" s="313"/>
      <c r="AB92" s="313"/>
      <c r="AC92" s="313"/>
      <c r="AD92" s="313"/>
      <c r="AE92" s="313"/>
      <c r="AF92" s="313"/>
      <c r="AG92" s="313"/>
      <c r="AH92" s="313"/>
      <c r="AI92" s="313"/>
      <c r="AJ92" s="313"/>
      <c r="AK92" s="313"/>
      <c r="AL92" s="313"/>
      <c r="AM92" s="313"/>
      <c r="AN92" s="313"/>
      <c r="AO92" s="313"/>
      <c r="AP92" s="313"/>
      <c r="AQ92" s="313"/>
      <c r="AR92" s="313"/>
      <c r="AS92" s="313"/>
      <c r="AT92" s="313"/>
      <c r="AU92" s="313"/>
      <c r="AV92" s="313"/>
      <c r="AW92" s="313"/>
      <c r="AX92" s="313"/>
      <c r="AY92" s="313"/>
      <c r="AZ92" s="313"/>
      <c r="BA92" s="313"/>
      <c r="BB92" s="313"/>
      <c r="BC92" s="313"/>
      <c r="BD92" s="313"/>
      <c r="BE92" s="313"/>
      <c r="BF92" s="313"/>
      <c r="BG92" s="313"/>
      <c r="BH92" s="313"/>
      <c r="BI92" s="313"/>
      <c r="BJ92" s="313"/>
      <c r="BK92" s="313"/>
      <c r="BL92" s="313"/>
      <c r="BM92" s="313"/>
      <c r="BN92" s="313"/>
      <c r="BO92" s="313"/>
      <c r="BP92" s="313"/>
      <c r="BQ92" s="313"/>
      <c r="BR92" s="313"/>
      <c r="BS92" s="313"/>
      <c r="BT92" s="313"/>
      <c r="BU92" s="313"/>
      <c r="BV92" s="313"/>
      <c r="BW92" s="313"/>
      <c r="BX92" s="313"/>
      <c r="BY92" s="313"/>
      <c r="BZ92" s="313"/>
      <c r="CA92" s="313"/>
      <c r="CB92" s="313"/>
      <c r="CC92" s="313"/>
      <c r="CD92" s="313"/>
      <c r="CE92" s="313"/>
      <c r="CF92" s="313"/>
      <c r="CG92" s="313"/>
      <c r="CH92" s="313"/>
      <c r="CI92" s="313"/>
      <c r="CJ92" s="313"/>
      <c r="CK92" s="313"/>
      <c r="CL92" s="313"/>
      <c r="CM92" s="313"/>
      <c r="CN92" s="313"/>
      <c r="CO92" s="313"/>
      <c r="CP92" s="313"/>
      <c r="CQ92" s="313"/>
      <c r="CR92" s="313"/>
      <c r="CS92" s="313"/>
      <c r="CT92" s="313"/>
    </row>
    <row r="93" spans="3:98" x14ac:dyDescent="0.2">
      <c r="C93"/>
      <c r="D93" s="313"/>
      <c r="E93" s="313"/>
      <c r="F93" s="313"/>
      <c r="G93" s="313"/>
      <c r="H93" s="31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c r="AH93" s="313"/>
      <c r="AI93" s="313"/>
      <c r="AJ93" s="313"/>
      <c r="AK93" s="313"/>
      <c r="AL93" s="313"/>
      <c r="AM93" s="313"/>
      <c r="AN93" s="313"/>
      <c r="AO93" s="313"/>
      <c r="AP93" s="313"/>
      <c r="AQ93" s="313"/>
      <c r="AR93" s="313"/>
      <c r="AS93" s="313"/>
      <c r="AT93" s="313"/>
      <c r="AU93" s="313"/>
      <c r="AV93" s="313"/>
      <c r="AW93" s="313"/>
      <c r="AX93" s="313"/>
      <c r="AY93" s="313"/>
      <c r="AZ93" s="313"/>
      <c r="BA93" s="313"/>
      <c r="BB93" s="313"/>
      <c r="BC93" s="313"/>
      <c r="BD93" s="313"/>
      <c r="BE93" s="313"/>
      <c r="BF93" s="313"/>
      <c r="BG93" s="313"/>
      <c r="BH93" s="313"/>
      <c r="BI93" s="313"/>
      <c r="BJ93" s="313"/>
      <c r="BK93" s="313"/>
      <c r="BL93" s="313"/>
      <c r="BM93" s="313"/>
      <c r="BN93" s="313"/>
      <c r="BO93" s="313"/>
      <c r="BP93" s="313"/>
      <c r="BQ93" s="313"/>
      <c r="BR93" s="313"/>
      <c r="BS93" s="313"/>
      <c r="BT93" s="313"/>
      <c r="BU93" s="313"/>
      <c r="BV93" s="313"/>
      <c r="BW93" s="313"/>
      <c r="BX93" s="313"/>
      <c r="BY93" s="313"/>
      <c r="BZ93" s="313"/>
      <c r="CA93" s="313"/>
      <c r="CB93" s="313"/>
      <c r="CC93" s="313"/>
      <c r="CD93" s="313"/>
      <c r="CE93" s="313"/>
      <c r="CF93" s="313"/>
      <c r="CG93" s="313"/>
      <c r="CH93" s="313"/>
      <c r="CI93" s="313"/>
      <c r="CJ93" s="313"/>
      <c r="CK93" s="313"/>
      <c r="CL93" s="313"/>
      <c r="CM93" s="313"/>
      <c r="CN93" s="313"/>
      <c r="CO93" s="313"/>
      <c r="CP93" s="313"/>
      <c r="CQ93" s="313"/>
      <c r="CR93" s="313"/>
      <c r="CS93" s="313"/>
      <c r="CT93" s="313"/>
    </row>
    <row r="94" spans="3:98" x14ac:dyDescent="0.2">
      <c r="C94"/>
      <c r="D94" s="313"/>
      <c r="E94" s="313"/>
      <c r="F94" s="313"/>
      <c r="G94" s="313"/>
      <c r="H94" s="313"/>
      <c r="I94" s="313"/>
      <c r="J94" s="313"/>
      <c r="K94" s="313"/>
      <c r="L94" s="313"/>
      <c r="M94" s="313"/>
      <c r="N94" s="313"/>
      <c r="O94" s="313"/>
      <c r="P94" s="313"/>
      <c r="Q94" s="313"/>
      <c r="R94" s="313"/>
      <c r="S94" s="313"/>
      <c r="T94" s="313"/>
      <c r="U94" s="313"/>
      <c r="V94" s="313"/>
      <c r="W94" s="313"/>
      <c r="X94" s="313"/>
      <c r="Y94" s="313"/>
      <c r="Z94" s="313"/>
      <c r="AA94" s="313"/>
      <c r="AB94" s="313"/>
      <c r="AC94" s="313"/>
      <c r="AD94" s="313"/>
      <c r="AE94" s="313"/>
      <c r="AF94" s="313"/>
      <c r="AG94" s="313"/>
      <c r="AH94" s="313"/>
      <c r="AI94" s="313"/>
      <c r="AJ94" s="313"/>
      <c r="AK94" s="313"/>
      <c r="AL94" s="313"/>
      <c r="AM94" s="313"/>
      <c r="AN94" s="313"/>
      <c r="AO94" s="313"/>
      <c r="AP94" s="313"/>
      <c r="AQ94" s="313"/>
      <c r="AR94" s="313"/>
      <c r="AS94" s="313"/>
      <c r="AT94" s="313"/>
      <c r="AU94" s="313"/>
      <c r="AV94" s="313"/>
      <c r="AW94" s="313"/>
      <c r="AX94" s="313"/>
      <c r="AY94" s="313"/>
      <c r="AZ94" s="313"/>
      <c r="BA94" s="313"/>
      <c r="BB94" s="313"/>
      <c r="BC94" s="313"/>
      <c r="BD94" s="313"/>
      <c r="BE94" s="313"/>
      <c r="BF94" s="313"/>
      <c r="BG94" s="313"/>
      <c r="BH94" s="313"/>
      <c r="BI94" s="313"/>
      <c r="BJ94" s="313"/>
      <c r="BK94" s="313"/>
      <c r="BL94" s="313"/>
      <c r="BM94" s="313"/>
      <c r="BN94" s="313"/>
      <c r="BO94" s="313"/>
      <c r="BP94" s="313"/>
      <c r="BQ94" s="313"/>
      <c r="BR94" s="313"/>
      <c r="BS94" s="313"/>
      <c r="BT94" s="313"/>
      <c r="BU94" s="313"/>
      <c r="BV94" s="313"/>
      <c r="BW94" s="313"/>
      <c r="BX94" s="313"/>
      <c r="BY94" s="313"/>
      <c r="BZ94" s="313"/>
      <c r="CA94" s="313"/>
      <c r="CB94" s="313"/>
      <c r="CC94" s="313"/>
      <c r="CD94" s="313"/>
      <c r="CE94" s="313"/>
      <c r="CF94" s="313"/>
      <c r="CG94" s="313"/>
      <c r="CH94" s="313"/>
      <c r="CI94" s="313"/>
      <c r="CJ94" s="313"/>
      <c r="CK94" s="313"/>
      <c r="CL94" s="313"/>
      <c r="CM94" s="313"/>
      <c r="CN94" s="313"/>
      <c r="CO94" s="313"/>
      <c r="CP94" s="313"/>
      <c r="CQ94" s="313"/>
      <c r="CR94" s="313"/>
      <c r="CS94" s="313"/>
      <c r="CT94" s="313"/>
    </row>
    <row r="95" spans="3:98" x14ac:dyDescent="0.2">
      <c r="C95"/>
      <c r="D95" s="313"/>
      <c r="E95" s="313"/>
      <c r="F95" s="313"/>
      <c r="G95" s="313"/>
      <c r="H95" s="313"/>
      <c r="I95" s="313"/>
      <c r="J95" s="313"/>
      <c r="K95" s="313"/>
      <c r="L95" s="313"/>
      <c r="M95" s="313"/>
      <c r="N95" s="313"/>
      <c r="O95" s="313"/>
      <c r="P95" s="313"/>
      <c r="Q95" s="313"/>
      <c r="R95" s="313"/>
      <c r="S95" s="313"/>
      <c r="T95" s="313"/>
      <c r="U95" s="313"/>
      <c r="V95" s="313"/>
      <c r="W95" s="313"/>
      <c r="X95" s="313"/>
      <c r="Y95" s="313"/>
      <c r="Z95" s="313"/>
      <c r="AA95" s="313"/>
      <c r="AB95" s="313"/>
      <c r="AC95" s="313"/>
      <c r="AD95" s="313"/>
      <c r="AE95" s="313"/>
      <c r="AF95" s="313"/>
      <c r="AG95" s="313"/>
      <c r="AH95" s="313"/>
      <c r="AI95" s="313"/>
      <c r="AJ95" s="313"/>
      <c r="AK95" s="313"/>
      <c r="AL95" s="313"/>
      <c r="AM95" s="313"/>
      <c r="AN95" s="313"/>
      <c r="AO95" s="313"/>
      <c r="AP95" s="313"/>
      <c r="AQ95" s="313"/>
      <c r="AR95" s="313"/>
      <c r="AS95" s="313"/>
      <c r="AT95" s="313"/>
      <c r="AU95" s="313"/>
      <c r="AV95" s="313"/>
      <c r="AW95" s="313"/>
      <c r="AX95" s="313"/>
      <c r="AY95" s="313"/>
      <c r="AZ95" s="313"/>
      <c r="BA95" s="313"/>
      <c r="BB95" s="313"/>
      <c r="BC95" s="313"/>
      <c r="BD95" s="313"/>
      <c r="BE95" s="313"/>
      <c r="BF95" s="313"/>
      <c r="BG95" s="313"/>
      <c r="BH95" s="313"/>
      <c r="BI95" s="313"/>
      <c r="BJ95" s="313"/>
      <c r="BK95" s="313"/>
      <c r="BL95" s="313"/>
      <c r="BM95" s="313"/>
      <c r="BN95" s="313"/>
      <c r="BO95" s="313"/>
      <c r="BP95" s="313"/>
      <c r="BQ95" s="313"/>
      <c r="BR95" s="313"/>
      <c r="BS95" s="313"/>
      <c r="BT95" s="313"/>
      <c r="BU95" s="313"/>
      <c r="BV95" s="313"/>
      <c r="BW95" s="313"/>
      <c r="BX95" s="313"/>
      <c r="BY95" s="313"/>
      <c r="BZ95" s="313"/>
      <c r="CA95" s="313"/>
      <c r="CB95" s="313"/>
      <c r="CC95" s="313"/>
      <c r="CD95" s="313"/>
      <c r="CE95" s="313"/>
      <c r="CF95" s="313"/>
      <c r="CG95" s="313"/>
      <c r="CH95" s="313"/>
      <c r="CI95" s="313"/>
      <c r="CJ95" s="313"/>
      <c r="CK95" s="313"/>
      <c r="CL95" s="313"/>
      <c r="CM95" s="313"/>
      <c r="CN95" s="313"/>
      <c r="CO95" s="313"/>
      <c r="CP95" s="313"/>
      <c r="CQ95" s="313"/>
      <c r="CR95" s="313"/>
      <c r="CS95" s="313"/>
      <c r="CT95" s="313"/>
    </row>
    <row r="96" spans="3:98" x14ac:dyDescent="0.2">
      <c r="C96"/>
      <c r="D96" s="313"/>
      <c r="E96" s="313"/>
      <c r="F96" s="313"/>
      <c r="G96" s="313"/>
      <c r="H96" s="313"/>
      <c r="I96" s="313"/>
      <c r="J96" s="313"/>
      <c r="K96" s="313"/>
      <c r="L96" s="313"/>
      <c r="M96" s="313"/>
      <c r="N96" s="313"/>
      <c r="O96" s="313"/>
      <c r="P96" s="313"/>
      <c r="Q96" s="313"/>
      <c r="R96" s="313"/>
      <c r="S96" s="313"/>
      <c r="T96" s="313"/>
      <c r="U96" s="313"/>
      <c r="V96" s="313"/>
      <c r="W96" s="313"/>
      <c r="X96" s="313"/>
      <c r="Y96" s="313"/>
      <c r="Z96" s="313"/>
      <c r="AA96" s="313"/>
      <c r="AB96" s="313"/>
      <c r="AC96" s="313"/>
      <c r="AD96" s="313"/>
      <c r="AE96" s="313"/>
      <c r="AF96" s="313"/>
      <c r="AG96" s="313"/>
      <c r="AH96" s="313"/>
      <c r="AI96" s="313"/>
      <c r="AJ96" s="313"/>
      <c r="AK96" s="313"/>
      <c r="AL96" s="313"/>
      <c r="AM96" s="313"/>
      <c r="AN96" s="313"/>
      <c r="AO96" s="313"/>
      <c r="AP96" s="313"/>
      <c r="AQ96" s="313"/>
      <c r="AR96" s="313"/>
      <c r="AS96" s="313"/>
      <c r="AT96" s="313"/>
      <c r="AU96" s="313"/>
      <c r="AV96" s="313"/>
      <c r="AW96" s="313"/>
      <c r="AX96" s="313"/>
      <c r="AY96" s="313"/>
      <c r="AZ96" s="313"/>
      <c r="BA96" s="313"/>
      <c r="BB96" s="313"/>
      <c r="BC96" s="313"/>
      <c r="BD96" s="313"/>
      <c r="BE96" s="313"/>
      <c r="BF96" s="313"/>
      <c r="BG96" s="313"/>
      <c r="BH96" s="313"/>
      <c r="BI96" s="313"/>
      <c r="BJ96" s="313"/>
      <c r="BK96" s="313"/>
      <c r="BL96" s="313"/>
      <c r="BM96" s="313"/>
      <c r="BN96" s="313"/>
      <c r="BO96" s="313"/>
      <c r="BP96" s="313"/>
      <c r="BQ96" s="313"/>
      <c r="BR96" s="313"/>
      <c r="BS96" s="313"/>
      <c r="BT96" s="313"/>
      <c r="BU96" s="313"/>
      <c r="BV96" s="313"/>
      <c r="BW96" s="313"/>
      <c r="BX96" s="313"/>
      <c r="BY96" s="313"/>
      <c r="BZ96" s="313"/>
      <c r="CA96" s="313"/>
      <c r="CB96" s="313"/>
      <c r="CC96" s="313"/>
      <c r="CD96" s="313"/>
      <c r="CE96" s="313"/>
      <c r="CF96" s="313"/>
      <c r="CG96" s="313"/>
      <c r="CH96" s="313"/>
      <c r="CI96" s="313"/>
      <c r="CJ96" s="313"/>
      <c r="CK96" s="313"/>
      <c r="CL96" s="313"/>
      <c r="CM96" s="313"/>
      <c r="CN96" s="313"/>
      <c r="CO96" s="313"/>
      <c r="CP96" s="313"/>
      <c r="CQ96" s="313"/>
      <c r="CR96" s="313"/>
      <c r="CS96" s="313"/>
      <c r="CT96" s="313"/>
    </row>
    <row r="97" spans="3:98" x14ac:dyDescent="0.2">
      <c r="C97"/>
      <c r="D97" s="313"/>
      <c r="E97" s="313"/>
      <c r="F97" s="313"/>
      <c r="G97" s="313"/>
      <c r="H97" s="313"/>
      <c r="I97" s="313"/>
      <c r="J97" s="313"/>
      <c r="K97" s="313"/>
      <c r="L97" s="313"/>
      <c r="M97" s="313"/>
      <c r="N97" s="313"/>
      <c r="O97" s="313"/>
      <c r="P97" s="313"/>
      <c r="Q97" s="313"/>
      <c r="R97" s="313"/>
      <c r="S97" s="313"/>
      <c r="T97" s="313"/>
      <c r="U97" s="313"/>
      <c r="V97" s="313"/>
      <c r="W97" s="313"/>
      <c r="X97" s="313"/>
      <c r="Y97" s="313"/>
      <c r="Z97" s="313"/>
      <c r="AA97" s="313"/>
      <c r="AB97" s="313"/>
      <c r="AC97" s="313"/>
      <c r="AD97" s="313"/>
      <c r="AE97" s="313"/>
      <c r="AF97" s="313"/>
      <c r="AG97" s="313"/>
      <c r="AH97" s="313"/>
      <c r="AI97" s="313"/>
      <c r="AJ97" s="313"/>
      <c r="AK97" s="313"/>
      <c r="AL97" s="313"/>
      <c r="AM97" s="313"/>
      <c r="AN97" s="313"/>
      <c r="AO97" s="313"/>
      <c r="AP97" s="313"/>
      <c r="AQ97" s="313"/>
      <c r="AR97" s="313"/>
      <c r="AS97" s="313"/>
      <c r="AT97" s="313"/>
      <c r="AU97" s="313"/>
      <c r="AV97" s="313"/>
      <c r="AW97" s="313"/>
      <c r="AX97" s="313"/>
      <c r="AY97" s="313"/>
      <c r="AZ97" s="313"/>
      <c r="BA97" s="313"/>
      <c r="BB97" s="313"/>
      <c r="BC97" s="313"/>
      <c r="BD97" s="313"/>
      <c r="BE97" s="313"/>
      <c r="BF97" s="313"/>
      <c r="BG97" s="313"/>
      <c r="BH97" s="313"/>
      <c r="BI97" s="313"/>
      <c r="BJ97" s="313"/>
      <c r="BK97" s="313"/>
      <c r="BL97" s="313"/>
      <c r="BM97" s="313"/>
      <c r="BN97" s="313"/>
      <c r="BO97" s="313"/>
      <c r="BP97" s="313"/>
      <c r="BQ97" s="313"/>
      <c r="BR97" s="313"/>
      <c r="BS97" s="313"/>
      <c r="BT97" s="313"/>
      <c r="BU97" s="313"/>
      <c r="BV97" s="313"/>
      <c r="BW97" s="313"/>
      <c r="BX97" s="313"/>
      <c r="BY97" s="313"/>
      <c r="BZ97" s="313"/>
      <c r="CA97" s="313"/>
      <c r="CB97" s="313"/>
      <c r="CC97" s="313"/>
      <c r="CD97" s="313"/>
      <c r="CE97" s="313"/>
      <c r="CF97" s="313"/>
      <c r="CG97" s="313"/>
      <c r="CH97" s="313"/>
      <c r="CI97" s="313"/>
      <c r="CJ97" s="313"/>
      <c r="CK97" s="313"/>
      <c r="CL97" s="313"/>
      <c r="CM97" s="313"/>
      <c r="CN97" s="313"/>
      <c r="CO97" s="313"/>
      <c r="CP97" s="313"/>
      <c r="CQ97" s="313"/>
      <c r="CR97" s="313"/>
      <c r="CS97" s="313"/>
      <c r="CT97" s="313"/>
    </row>
    <row r="98" spans="3:98" x14ac:dyDescent="0.2">
      <c r="C98"/>
      <c r="D98" s="313"/>
      <c r="E98" s="313"/>
      <c r="F98" s="313"/>
      <c r="G98" s="313"/>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3"/>
      <c r="AY98" s="313"/>
      <c r="AZ98" s="313"/>
      <c r="BA98" s="313"/>
      <c r="BB98" s="313"/>
      <c r="BC98" s="313"/>
      <c r="BD98" s="313"/>
      <c r="BE98" s="313"/>
      <c r="BF98" s="313"/>
      <c r="BG98" s="313"/>
      <c r="BH98" s="313"/>
      <c r="BI98" s="313"/>
      <c r="BJ98" s="313"/>
      <c r="BK98" s="313"/>
      <c r="BL98" s="313"/>
      <c r="BM98" s="313"/>
      <c r="BN98" s="313"/>
      <c r="BO98" s="313"/>
      <c r="BP98" s="313"/>
      <c r="BQ98" s="313"/>
      <c r="BR98" s="313"/>
      <c r="BS98" s="313"/>
      <c r="BT98" s="313"/>
      <c r="BU98" s="313"/>
      <c r="BV98" s="313"/>
      <c r="BW98" s="313"/>
      <c r="BX98" s="313"/>
      <c r="BY98" s="313"/>
      <c r="BZ98" s="313"/>
      <c r="CA98" s="313"/>
      <c r="CB98" s="313"/>
      <c r="CC98" s="313"/>
      <c r="CD98" s="313"/>
      <c r="CE98" s="313"/>
      <c r="CF98" s="313"/>
      <c r="CG98" s="313"/>
      <c r="CH98" s="313"/>
      <c r="CI98" s="313"/>
      <c r="CJ98" s="313"/>
      <c r="CK98" s="313"/>
      <c r="CL98" s="313"/>
      <c r="CM98" s="313"/>
      <c r="CN98" s="313"/>
      <c r="CO98" s="313"/>
      <c r="CP98" s="313"/>
      <c r="CQ98" s="313"/>
      <c r="CR98" s="313"/>
      <c r="CS98" s="313"/>
      <c r="CT98" s="313"/>
    </row>
    <row r="99" spans="3:98" x14ac:dyDescent="0.2">
      <c r="C99"/>
      <c r="D99" s="313"/>
      <c r="E99" s="313"/>
      <c r="F99" s="313"/>
      <c r="G99" s="313"/>
      <c r="H99" s="313"/>
      <c r="I99" s="313"/>
      <c r="J99" s="313"/>
      <c r="K99" s="313"/>
      <c r="L99" s="313"/>
      <c r="M99" s="313"/>
      <c r="N99" s="313"/>
      <c r="O99" s="313"/>
      <c r="P99" s="313"/>
      <c r="Q99" s="313"/>
      <c r="R99" s="313"/>
      <c r="S99" s="313"/>
      <c r="T99" s="313"/>
      <c r="U99" s="313"/>
      <c r="V99" s="313"/>
      <c r="W99" s="313"/>
      <c r="X99" s="313"/>
      <c r="Y99" s="313"/>
      <c r="Z99" s="313"/>
      <c r="AA99" s="313"/>
      <c r="AB99" s="313"/>
      <c r="AC99" s="313"/>
      <c r="AD99" s="313"/>
      <c r="AE99" s="313"/>
      <c r="AF99" s="313"/>
      <c r="AG99" s="313"/>
      <c r="AH99" s="313"/>
      <c r="AI99" s="313"/>
      <c r="AJ99" s="313"/>
      <c r="AK99" s="313"/>
      <c r="AL99" s="313"/>
      <c r="AM99" s="313"/>
      <c r="AN99" s="313"/>
      <c r="AO99" s="313"/>
      <c r="AP99" s="313"/>
      <c r="AQ99" s="313"/>
      <c r="AR99" s="313"/>
      <c r="AS99" s="313"/>
      <c r="AT99" s="313"/>
      <c r="AU99" s="313"/>
      <c r="AV99" s="313"/>
      <c r="AW99" s="313"/>
      <c r="AX99" s="313"/>
      <c r="AY99" s="313"/>
      <c r="AZ99" s="313"/>
      <c r="BA99" s="313"/>
      <c r="BB99" s="313"/>
      <c r="BC99" s="313"/>
      <c r="BD99" s="313"/>
      <c r="BE99" s="313"/>
      <c r="BF99" s="313"/>
      <c r="BG99" s="313"/>
      <c r="BH99" s="313"/>
      <c r="BI99" s="313"/>
      <c r="BJ99" s="313"/>
      <c r="BK99" s="313"/>
      <c r="BL99" s="313"/>
      <c r="BM99" s="313"/>
      <c r="BN99" s="313"/>
      <c r="BO99" s="313"/>
      <c r="BP99" s="313"/>
      <c r="BQ99" s="313"/>
      <c r="BR99" s="313"/>
      <c r="BS99" s="313"/>
      <c r="BT99" s="313"/>
      <c r="BU99" s="313"/>
      <c r="BV99" s="313"/>
      <c r="BW99" s="313"/>
      <c r="BX99" s="313"/>
      <c r="BY99" s="313"/>
      <c r="BZ99" s="313"/>
      <c r="CA99" s="313"/>
      <c r="CB99" s="313"/>
      <c r="CC99" s="313"/>
      <c r="CD99" s="313"/>
      <c r="CE99" s="313"/>
      <c r="CF99" s="313"/>
      <c r="CG99" s="313"/>
      <c r="CH99" s="313"/>
      <c r="CI99" s="313"/>
      <c r="CJ99" s="313"/>
      <c r="CK99" s="313"/>
      <c r="CL99" s="313"/>
      <c r="CM99" s="313"/>
      <c r="CN99" s="313"/>
      <c r="CO99" s="313"/>
      <c r="CP99" s="313"/>
      <c r="CQ99" s="313"/>
      <c r="CR99" s="313"/>
      <c r="CS99" s="313"/>
      <c r="CT99" s="313"/>
    </row>
    <row r="100" spans="3:98" x14ac:dyDescent="0.2">
      <c r="C100"/>
      <c r="D100" s="313"/>
      <c r="E100" s="313"/>
      <c r="F100" s="313"/>
      <c r="G100" s="313"/>
      <c r="H100" s="313"/>
      <c r="I100" s="313"/>
      <c r="J100" s="313"/>
      <c r="K100" s="313"/>
      <c r="L100" s="313"/>
      <c r="M100" s="313"/>
      <c r="N100" s="313"/>
      <c r="O100" s="313"/>
      <c r="P100" s="313"/>
      <c r="Q100" s="313"/>
      <c r="R100" s="313"/>
      <c r="S100" s="313"/>
      <c r="T100" s="313"/>
      <c r="U100" s="313"/>
      <c r="V100" s="313"/>
      <c r="W100" s="313"/>
      <c r="X100" s="313"/>
      <c r="Y100" s="313"/>
      <c r="Z100" s="313"/>
      <c r="AA100" s="313"/>
      <c r="AB100" s="313"/>
      <c r="AC100" s="313"/>
      <c r="AD100" s="313"/>
      <c r="AE100" s="313"/>
      <c r="AF100" s="313"/>
      <c r="AG100" s="313"/>
      <c r="AH100" s="313"/>
      <c r="AI100" s="313"/>
      <c r="AJ100" s="313"/>
      <c r="AK100" s="313"/>
      <c r="AL100" s="313"/>
      <c r="AM100" s="313"/>
      <c r="AN100" s="313"/>
      <c r="AO100" s="313"/>
      <c r="AP100" s="313"/>
      <c r="AQ100" s="313"/>
      <c r="AR100" s="313"/>
      <c r="AS100" s="313"/>
      <c r="AT100" s="313"/>
      <c r="AU100" s="313"/>
      <c r="AV100" s="313"/>
      <c r="AW100" s="313"/>
      <c r="AX100" s="313"/>
      <c r="AY100" s="313"/>
      <c r="AZ100" s="313"/>
      <c r="BA100" s="313"/>
      <c r="BB100" s="313"/>
      <c r="BC100" s="313"/>
      <c r="BD100" s="313"/>
      <c r="BE100" s="313"/>
      <c r="BF100" s="313"/>
      <c r="BG100" s="313"/>
      <c r="BH100" s="313"/>
      <c r="BI100" s="313"/>
      <c r="BJ100" s="313"/>
      <c r="BK100" s="313"/>
      <c r="BL100" s="313"/>
      <c r="BM100" s="313"/>
      <c r="BN100" s="313"/>
      <c r="BO100" s="313"/>
      <c r="BP100" s="313"/>
      <c r="BQ100" s="313"/>
      <c r="BR100" s="313"/>
      <c r="BS100" s="313"/>
      <c r="BT100" s="313"/>
      <c r="BU100" s="313"/>
      <c r="BV100" s="313"/>
      <c r="BW100" s="313"/>
      <c r="BX100" s="313"/>
      <c r="BY100" s="313"/>
      <c r="BZ100" s="313"/>
      <c r="CA100" s="313"/>
      <c r="CB100" s="313"/>
      <c r="CC100" s="313"/>
      <c r="CD100" s="313"/>
      <c r="CE100" s="313"/>
      <c r="CF100" s="313"/>
      <c r="CG100" s="313"/>
      <c r="CH100" s="313"/>
      <c r="CI100" s="313"/>
      <c r="CJ100" s="313"/>
      <c r="CK100" s="313"/>
      <c r="CL100" s="313"/>
      <c r="CM100" s="313"/>
      <c r="CN100" s="313"/>
      <c r="CO100" s="313"/>
      <c r="CP100" s="313"/>
      <c r="CQ100" s="313"/>
      <c r="CR100" s="313"/>
      <c r="CS100" s="313"/>
      <c r="CT100" s="313"/>
    </row>
    <row r="101" spans="3:98" x14ac:dyDescent="0.2">
      <c r="C101"/>
      <c r="D101" s="313"/>
      <c r="E101" s="313"/>
      <c r="F101" s="313"/>
      <c r="G101" s="313"/>
      <c r="H101" s="313"/>
      <c r="I101" s="313"/>
      <c r="J101" s="313"/>
      <c r="K101" s="313"/>
      <c r="L101" s="313"/>
      <c r="M101" s="313"/>
      <c r="N101" s="313"/>
      <c r="O101" s="313"/>
      <c r="P101" s="313"/>
      <c r="Q101" s="313"/>
      <c r="R101" s="313"/>
      <c r="S101" s="313"/>
      <c r="T101" s="313"/>
      <c r="U101" s="313"/>
      <c r="V101" s="313"/>
      <c r="W101" s="313"/>
      <c r="X101" s="313"/>
      <c r="Y101" s="313"/>
      <c r="Z101" s="313"/>
      <c r="AA101" s="313"/>
      <c r="AB101" s="313"/>
      <c r="AC101" s="313"/>
      <c r="AD101" s="313"/>
      <c r="AE101" s="313"/>
      <c r="AF101" s="313"/>
      <c r="AG101" s="313"/>
      <c r="AH101" s="313"/>
      <c r="AI101" s="313"/>
      <c r="AJ101" s="313"/>
      <c r="AK101" s="313"/>
      <c r="AL101" s="313"/>
      <c r="AM101" s="313"/>
      <c r="AN101" s="313"/>
      <c r="AO101" s="313"/>
      <c r="AP101" s="313"/>
      <c r="AQ101" s="313"/>
      <c r="AR101" s="313"/>
      <c r="AS101" s="313"/>
      <c r="AT101" s="313"/>
      <c r="AU101" s="313"/>
      <c r="AV101" s="313"/>
      <c r="AW101" s="313"/>
      <c r="AX101" s="313"/>
      <c r="AY101" s="313"/>
      <c r="AZ101" s="313"/>
      <c r="BA101" s="313"/>
      <c r="BB101" s="313"/>
      <c r="BC101" s="313"/>
      <c r="BD101" s="313"/>
      <c r="BE101" s="313"/>
      <c r="BF101" s="313"/>
      <c r="BG101" s="313"/>
      <c r="BH101" s="313"/>
      <c r="BI101" s="313"/>
      <c r="BJ101" s="313"/>
      <c r="BK101" s="313"/>
      <c r="BL101" s="313"/>
      <c r="BM101" s="313"/>
      <c r="BN101" s="313"/>
      <c r="BO101" s="313"/>
      <c r="BP101" s="313"/>
      <c r="BQ101" s="313"/>
      <c r="BR101" s="313"/>
      <c r="BS101" s="313"/>
      <c r="BT101" s="313"/>
      <c r="BU101" s="313"/>
      <c r="BV101" s="313"/>
      <c r="BW101" s="313"/>
      <c r="BX101" s="313"/>
      <c r="BY101" s="313"/>
      <c r="BZ101" s="313"/>
      <c r="CA101" s="313"/>
      <c r="CB101" s="313"/>
      <c r="CC101" s="313"/>
      <c r="CD101" s="313"/>
      <c r="CE101" s="313"/>
      <c r="CF101" s="313"/>
      <c r="CG101" s="313"/>
      <c r="CH101" s="313"/>
      <c r="CI101" s="313"/>
      <c r="CJ101" s="313"/>
      <c r="CK101" s="313"/>
      <c r="CL101" s="313"/>
      <c r="CM101" s="313"/>
      <c r="CN101" s="313"/>
      <c r="CO101" s="313"/>
      <c r="CP101" s="313"/>
      <c r="CQ101" s="313"/>
      <c r="CR101" s="313"/>
      <c r="CS101" s="313"/>
      <c r="CT101" s="313"/>
    </row>
    <row r="102" spans="3:98" x14ac:dyDescent="0.2">
      <c r="C102"/>
      <c r="D102" s="313"/>
      <c r="E102" s="313"/>
      <c r="F102" s="313"/>
      <c r="G102" s="313"/>
      <c r="H102" s="313"/>
      <c r="I102" s="313"/>
      <c r="J102" s="313"/>
      <c r="K102" s="313"/>
      <c r="L102" s="313"/>
      <c r="M102" s="313"/>
      <c r="N102" s="313"/>
      <c r="O102" s="313"/>
      <c r="P102" s="313"/>
      <c r="Q102" s="313"/>
      <c r="R102" s="313"/>
      <c r="S102" s="313"/>
      <c r="T102" s="313"/>
      <c r="U102" s="313"/>
      <c r="V102" s="313"/>
      <c r="W102" s="313"/>
      <c r="X102" s="313"/>
      <c r="Y102" s="313"/>
      <c r="Z102" s="313"/>
      <c r="AA102" s="313"/>
      <c r="AB102" s="313"/>
      <c r="AC102" s="313"/>
      <c r="AD102" s="313"/>
      <c r="AE102" s="313"/>
      <c r="AF102" s="313"/>
      <c r="AG102" s="313"/>
      <c r="AH102" s="313"/>
      <c r="AI102" s="313"/>
      <c r="AJ102" s="313"/>
      <c r="AK102" s="313"/>
      <c r="AL102" s="313"/>
      <c r="AM102" s="313"/>
      <c r="AN102" s="313"/>
      <c r="AO102" s="313"/>
      <c r="AP102" s="313"/>
      <c r="AQ102" s="313"/>
      <c r="AR102" s="313"/>
      <c r="AS102" s="313"/>
      <c r="AT102" s="313"/>
      <c r="AU102" s="313"/>
      <c r="AV102" s="313"/>
      <c r="AW102" s="313"/>
      <c r="AX102" s="313"/>
      <c r="AY102" s="313"/>
      <c r="AZ102" s="313"/>
      <c r="BA102" s="313"/>
      <c r="BB102" s="313"/>
      <c r="BC102" s="313"/>
      <c r="BD102" s="313"/>
      <c r="BE102" s="313"/>
      <c r="BF102" s="313"/>
      <c r="BG102" s="313"/>
      <c r="BH102" s="313"/>
      <c r="BI102" s="313"/>
      <c r="BJ102" s="313"/>
      <c r="BK102" s="313"/>
      <c r="BL102" s="313"/>
      <c r="BM102" s="313"/>
      <c r="BN102" s="313"/>
      <c r="BO102" s="313"/>
      <c r="BP102" s="313"/>
      <c r="BQ102" s="313"/>
      <c r="BR102" s="313"/>
      <c r="BS102" s="313"/>
      <c r="BT102" s="313"/>
      <c r="BU102" s="313"/>
      <c r="BV102" s="313"/>
      <c r="BW102" s="313"/>
      <c r="BX102" s="313"/>
      <c r="BY102" s="313"/>
      <c r="BZ102" s="313"/>
      <c r="CA102" s="313"/>
      <c r="CB102" s="313"/>
      <c r="CC102" s="313"/>
      <c r="CD102" s="313"/>
      <c r="CE102" s="313"/>
      <c r="CF102" s="313"/>
      <c r="CG102" s="313"/>
      <c r="CH102" s="313"/>
      <c r="CI102" s="313"/>
      <c r="CJ102" s="313"/>
      <c r="CK102" s="313"/>
      <c r="CL102" s="313"/>
      <c r="CM102" s="313"/>
      <c r="CN102" s="313"/>
      <c r="CO102" s="313"/>
      <c r="CP102" s="313"/>
      <c r="CQ102" s="313"/>
      <c r="CR102" s="313"/>
      <c r="CS102" s="313"/>
      <c r="CT102" s="313"/>
    </row>
    <row r="103" spans="3:98" x14ac:dyDescent="0.2">
      <c r="C103"/>
      <c r="D103" s="313"/>
      <c r="E103" s="313"/>
      <c r="F103" s="313"/>
      <c r="G103" s="313"/>
      <c r="H103" s="313"/>
      <c r="I103" s="313"/>
      <c r="J103" s="313"/>
      <c r="K103" s="313"/>
      <c r="L103" s="313"/>
      <c r="M103" s="313"/>
      <c r="N103" s="313"/>
      <c r="O103" s="313"/>
      <c r="P103" s="313"/>
      <c r="Q103" s="313"/>
      <c r="R103" s="313"/>
      <c r="S103" s="313"/>
      <c r="T103" s="313"/>
      <c r="U103" s="313"/>
      <c r="V103" s="313"/>
      <c r="W103" s="313"/>
      <c r="X103" s="313"/>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3"/>
      <c r="AY103" s="313"/>
      <c r="AZ103" s="313"/>
      <c r="BA103" s="313"/>
      <c r="BB103" s="313"/>
      <c r="BC103" s="313"/>
      <c r="BD103" s="313"/>
      <c r="BE103" s="313"/>
      <c r="BF103" s="313"/>
      <c r="BG103" s="313"/>
      <c r="BH103" s="313"/>
      <c r="BI103" s="313"/>
      <c r="BJ103" s="313"/>
      <c r="BK103" s="313"/>
      <c r="BL103" s="313"/>
      <c r="BM103" s="313"/>
      <c r="BN103" s="313"/>
      <c r="BO103" s="313"/>
      <c r="BP103" s="313"/>
      <c r="BQ103" s="313"/>
      <c r="BR103" s="313"/>
      <c r="BS103" s="313"/>
      <c r="BT103" s="313"/>
      <c r="BU103" s="313"/>
      <c r="BV103" s="313"/>
      <c r="BW103" s="313"/>
      <c r="BX103" s="313"/>
      <c r="BY103" s="313"/>
      <c r="BZ103" s="313"/>
      <c r="CA103" s="313"/>
      <c r="CB103" s="313"/>
      <c r="CC103" s="313"/>
      <c r="CD103" s="313"/>
      <c r="CE103" s="313"/>
      <c r="CF103" s="313"/>
      <c r="CG103" s="313"/>
      <c r="CH103" s="313"/>
      <c r="CI103" s="313"/>
      <c r="CJ103" s="313"/>
      <c r="CK103" s="313"/>
      <c r="CL103" s="313"/>
      <c r="CM103" s="313"/>
      <c r="CN103" s="313"/>
      <c r="CO103" s="313"/>
      <c r="CP103" s="313"/>
      <c r="CQ103" s="313"/>
      <c r="CR103" s="313"/>
      <c r="CS103" s="313"/>
      <c r="CT103" s="313"/>
    </row>
    <row r="104" spans="3:98" x14ac:dyDescent="0.2">
      <c r="C104"/>
      <c r="D104" s="313"/>
      <c r="E104" s="313"/>
      <c r="F104" s="313"/>
      <c r="G104" s="313"/>
      <c r="H104" s="313"/>
      <c r="I104" s="313"/>
      <c r="J104" s="313"/>
      <c r="K104" s="313"/>
      <c r="L104" s="313"/>
      <c r="M104" s="313"/>
      <c r="N104" s="313"/>
      <c r="O104" s="313"/>
      <c r="P104" s="313"/>
      <c r="Q104" s="313"/>
      <c r="R104" s="313"/>
      <c r="S104" s="313"/>
      <c r="T104" s="313"/>
      <c r="U104" s="313"/>
      <c r="V104" s="313"/>
      <c r="W104" s="313"/>
      <c r="X104" s="313"/>
      <c r="Y104" s="313"/>
      <c r="Z104" s="313"/>
      <c r="AA104" s="313"/>
      <c r="AB104" s="313"/>
      <c r="AC104" s="313"/>
      <c r="AD104" s="313"/>
      <c r="AE104" s="313"/>
      <c r="AF104" s="313"/>
      <c r="AG104" s="313"/>
      <c r="AH104" s="313"/>
      <c r="AI104" s="313"/>
      <c r="AJ104" s="313"/>
      <c r="AK104" s="313"/>
      <c r="AL104" s="313"/>
      <c r="AM104" s="313"/>
      <c r="AN104" s="313"/>
      <c r="AO104" s="313"/>
      <c r="AP104" s="313"/>
      <c r="AQ104" s="313"/>
      <c r="AR104" s="313"/>
      <c r="AS104" s="313"/>
      <c r="AT104" s="313"/>
      <c r="AU104" s="313"/>
      <c r="AV104" s="313"/>
      <c r="AW104" s="313"/>
      <c r="AX104" s="313"/>
      <c r="AY104" s="313"/>
      <c r="AZ104" s="313"/>
      <c r="BA104" s="313"/>
      <c r="BB104" s="313"/>
      <c r="BC104" s="313"/>
      <c r="BD104" s="313"/>
      <c r="BE104" s="313"/>
      <c r="BF104" s="313"/>
      <c r="BG104" s="313"/>
      <c r="BH104" s="313"/>
      <c r="BI104" s="313"/>
      <c r="BJ104" s="313"/>
      <c r="BK104" s="313"/>
      <c r="BL104" s="313"/>
      <c r="BM104" s="313"/>
      <c r="BN104" s="313"/>
      <c r="BO104" s="313"/>
      <c r="BP104" s="313"/>
      <c r="BQ104" s="313"/>
      <c r="BR104" s="313"/>
      <c r="BS104" s="313"/>
      <c r="BT104" s="313"/>
      <c r="BU104" s="313"/>
      <c r="BV104" s="313"/>
      <c r="BW104" s="313"/>
      <c r="BX104" s="313"/>
      <c r="BY104" s="313"/>
      <c r="BZ104" s="313"/>
      <c r="CA104" s="313"/>
      <c r="CB104" s="313"/>
      <c r="CC104" s="313"/>
      <c r="CD104" s="313"/>
      <c r="CE104" s="313"/>
      <c r="CF104" s="313"/>
      <c r="CG104" s="313"/>
      <c r="CH104" s="313"/>
      <c r="CI104" s="313"/>
      <c r="CJ104" s="313"/>
      <c r="CK104" s="313"/>
      <c r="CL104" s="313"/>
      <c r="CM104" s="313"/>
      <c r="CN104" s="313"/>
      <c r="CO104" s="313"/>
      <c r="CP104" s="313"/>
      <c r="CQ104" s="313"/>
      <c r="CR104" s="313"/>
      <c r="CS104" s="313"/>
      <c r="CT104" s="313"/>
    </row>
    <row r="105" spans="3:98" x14ac:dyDescent="0.2">
      <c r="C105"/>
      <c r="D105" s="313"/>
      <c r="E105" s="313"/>
      <c r="F105" s="313"/>
      <c r="G105" s="313"/>
      <c r="H105" s="313"/>
      <c r="I105" s="313"/>
      <c r="J105" s="313"/>
      <c r="K105" s="313"/>
      <c r="L105" s="313"/>
      <c r="M105" s="313"/>
      <c r="N105" s="313"/>
      <c r="O105" s="313"/>
      <c r="P105" s="313"/>
      <c r="Q105" s="313"/>
      <c r="R105" s="313"/>
      <c r="S105" s="313"/>
      <c r="T105" s="313"/>
      <c r="U105" s="313"/>
      <c r="V105" s="313"/>
      <c r="W105" s="313"/>
      <c r="X105" s="313"/>
      <c r="Y105" s="313"/>
      <c r="Z105" s="313"/>
      <c r="AA105" s="313"/>
      <c r="AB105" s="313"/>
      <c r="AC105" s="313"/>
      <c r="AD105" s="313"/>
      <c r="AE105" s="313"/>
      <c r="AF105" s="313"/>
      <c r="AG105" s="313"/>
      <c r="AH105" s="313"/>
      <c r="AI105" s="313"/>
      <c r="AJ105" s="313"/>
      <c r="AK105" s="313"/>
      <c r="AL105" s="313"/>
      <c r="AM105" s="313"/>
      <c r="AN105" s="313"/>
      <c r="AO105" s="313"/>
      <c r="AP105" s="313"/>
      <c r="AQ105" s="313"/>
      <c r="AR105" s="313"/>
      <c r="AS105" s="313"/>
      <c r="AT105" s="313"/>
      <c r="AU105" s="313"/>
      <c r="AV105" s="313"/>
      <c r="AW105" s="313"/>
      <c r="AX105" s="313"/>
      <c r="AY105" s="313"/>
      <c r="AZ105" s="313"/>
      <c r="BA105" s="313"/>
      <c r="BB105" s="313"/>
      <c r="BC105" s="313"/>
      <c r="BD105" s="313"/>
      <c r="BE105" s="313"/>
      <c r="BF105" s="313"/>
      <c r="BG105" s="313"/>
      <c r="BH105" s="313"/>
      <c r="BI105" s="313"/>
      <c r="BJ105" s="313"/>
      <c r="BK105" s="313"/>
      <c r="BL105" s="313"/>
      <c r="BM105" s="313"/>
      <c r="BN105" s="313"/>
      <c r="BO105" s="313"/>
      <c r="BP105" s="313"/>
      <c r="BQ105" s="313"/>
      <c r="BR105" s="313"/>
      <c r="BS105" s="313"/>
      <c r="BT105" s="313"/>
      <c r="BU105" s="313"/>
      <c r="BV105" s="313"/>
      <c r="BW105" s="313"/>
      <c r="BX105" s="313"/>
      <c r="BY105" s="313"/>
      <c r="BZ105" s="313"/>
      <c r="CA105" s="313"/>
      <c r="CB105" s="313"/>
      <c r="CC105" s="313"/>
      <c r="CD105" s="313"/>
      <c r="CE105" s="313"/>
      <c r="CF105" s="313"/>
      <c r="CG105" s="313"/>
      <c r="CH105" s="313"/>
      <c r="CI105" s="313"/>
      <c r="CJ105" s="313"/>
      <c r="CK105" s="313"/>
      <c r="CL105" s="313"/>
      <c r="CM105" s="313"/>
      <c r="CN105" s="313"/>
      <c r="CO105" s="313"/>
      <c r="CP105" s="313"/>
      <c r="CQ105" s="313"/>
      <c r="CR105" s="313"/>
      <c r="CS105" s="313"/>
      <c r="CT105" s="313"/>
    </row>
    <row r="106" spans="3:98" x14ac:dyDescent="0.2">
      <c r="C106"/>
      <c r="D106" s="313"/>
      <c r="E106" s="313"/>
      <c r="F106" s="313"/>
      <c r="G106" s="313"/>
      <c r="H106" s="313"/>
      <c r="I106" s="313"/>
      <c r="J106" s="313"/>
      <c r="K106" s="313"/>
      <c r="L106" s="313"/>
      <c r="M106" s="313"/>
      <c r="N106" s="313"/>
      <c r="O106" s="313"/>
      <c r="P106" s="313"/>
      <c r="Q106" s="313"/>
      <c r="R106" s="313"/>
      <c r="S106" s="313"/>
      <c r="T106" s="313"/>
      <c r="U106" s="313"/>
      <c r="V106" s="313"/>
      <c r="W106" s="313"/>
      <c r="X106" s="313"/>
      <c r="Y106" s="313"/>
      <c r="Z106" s="313"/>
      <c r="AA106" s="313"/>
      <c r="AB106" s="313"/>
      <c r="AC106" s="313"/>
      <c r="AD106" s="313"/>
      <c r="AE106" s="313"/>
      <c r="AF106" s="313"/>
      <c r="AG106" s="313"/>
      <c r="AH106" s="313"/>
      <c r="AI106" s="313"/>
      <c r="AJ106" s="313"/>
      <c r="AK106" s="313"/>
      <c r="AL106" s="313"/>
      <c r="AM106" s="313"/>
      <c r="AN106" s="313"/>
      <c r="AO106" s="313"/>
      <c r="AP106" s="313"/>
      <c r="AQ106" s="313"/>
      <c r="AR106" s="313"/>
      <c r="AS106" s="313"/>
      <c r="AT106" s="313"/>
      <c r="AU106" s="313"/>
      <c r="AV106" s="313"/>
      <c r="AW106" s="313"/>
      <c r="AX106" s="313"/>
      <c r="AY106" s="313"/>
      <c r="AZ106" s="313"/>
      <c r="BA106" s="313"/>
      <c r="BB106" s="313"/>
      <c r="BC106" s="313"/>
      <c r="BD106" s="313"/>
      <c r="BE106" s="313"/>
      <c r="BF106" s="313"/>
      <c r="BG106" s="313"/>
      <c r="BH106" s="313"/>
      <c r="BI106" s="313"/>
      <c r="BJ106" s="313"/>
      <c r="BK106" s="313"/>
      <c r="BL106" s="313"/>
      <c r="BM106" s="313"/>
      <c r="BN106" s="313"/>
      <c r="BO106" s="313"/>
      <c r="BP106" s="313"/>
      <c r="BQ106" s="313"/>
      <c r="BR106" s="313"/>
      <c r="BS106" s="313"/>
      <c r="BT106" s="313"/>
      <c r="BU106" s="313"/>
      <c r="BV106" s="313"/>
      <c r="BW106" s="313"/>
      <c r="BX106" s="313"/>
      <c r="BY106" s="313"/>
      <c r="BZ106" s="313"/>
      <c r="CA106" s="313"/>
      <c r="CB106" s="313"/>
      <c r="CC106" s="313"/>
      <c r="CD106" s="313"/>
      <c r="CE106" s="313"/>
      <c r="CF106" s="313"/>
      <c r="CG106" s="313"/>
      <c r="CH106" s="313"/>
      <c r="CI106" s="313"/>
      <c r="CJ106" s="313"/>
      <c r="CK106" s="313"/>
      <c r="CL106" s="313"/>
      <c r="CM106" s="313"/>
      <c r="CN106" s="313"/>
      <c r="CO106" s="313"/>
      <c r="CP106" s="313"/>
      <c r="CQ106" s="313"/>
      <c r="CR106" s="313"/>
      <c r="CS106" s="313"/>
      <c r="CT106" s="313"/>
    </row>
    <row r="107" spans="3:98" x14ac:dyDescent="0.2">
      <c r="C107"/>
      <c r="D107" s="313"/>
      <c r="E107" s="313"/>
      <c r="F107" s="313"/>
      <c r="G107" s="313"/>
      <c r="H107" s="313"/>
      <c r="I107" s="313"/>
      <c r="J107" s="313"/>
      <c r="K107" s="313"/>
      <c r="L107" s="313"/>
      <c r="M107" s="313"/>
      <c r="N107" s="313"/>
      <c r="O107" s="313"/>
      <c r="P107" s="313"/>
      <c r="Q107" s="313"/>
      <c r="R107" s="313"/>
      <c r="S107" s="313"/>
      <c r="T107" s="313"/>
      <c r="U107" s="313"/>
      <c r="V107" s="313"/>
      <c r="W107" s="313"/>
      <c r="X107" s="313"/>
      <c r="Y107" s="313"/>
      <c r="Z107" s="313"/>
      <c r="AA107" s="313"/>
      <c r="AB107" s="313"/>
      <c r="AC107" s="313"/>
      <c r="AD107" s="313"/>
      <c r="AE107" s="313"/>
      <c r="AF107" s="313"/>
      <c r="AG107" s="313"/>
      <c r="AH107" s="313"/>
      <c r="AI107" s="313"/>
      <c r="AJ107" s="313"/>
      <c r="AK107" s="313"/>
      <c r="AL107" s="313"/>
      <c r="AM107" s="313"/>
      <c r="AN107" s="313"/>
      <c r="AO107" s="313"/>
      <c r="AP107" s="313"/>
      <c r="AQ107" s="313"/>
      <c r="AR107" s="313"/>
      <c r="AS107" s="313"/>
      <c r="AT107" s="313"/>
      <c r="AU107" s="313"/>
      <c r="AV107" s="313"/>
      <c r="AW107" s="313"/>
      <c r="AX107" s="313"/>
      <c r="AY107" s="313"/>
      <c r="AZ107" s="313"/>
      <c r="BA107" s="313"/>
      <c r="BB107" s="313"/>
      <c r="BC107" s="313"/>
      <c r="BD107" s="313"/>
      <c r="BE107" s="313"/>
      <c r="BF107" s="313"/>
      <c r="BG107" s="313"/>
      <c r="BH107" s="313"/>
      <c r="BI107" s="313"/>
      <c r="BJ107" s="313"/>
      <c r="BK107" s="313"/>
      <c r="BL107" s="313"/>
      <c r="BM107" s="313"/>
      <c r="BN107" s="313"/>
      <c r="BO107" s="313"/>
      <c r="BP107" s="313"/>
      <c r="BQ107" s="313"/>
      <c r="BR107" s="313"/>
      <c r="BS107" s="313"/>
      <c r="BT107" s="313"/>
      <c r="BU107" s="313"/>
      <c r="BV107" s="313"/>
      <c r="BW107" s="313"/>
      <c r="BX107" s="313"/>
      <c r="BY107" s="313"/>
      <c r="BZ107" s="313"/>
      <c r="CA107" s="313"/>
      <c r="CB107" s="313"/>
      <c r="CC107" s="313"/>
      <c r="CD107" s="313"/>
      <c r="CE107" s="313"/>
      <c r="CF107" s="313"/>
      <c r="CG107" s="313"/>
      <c r="CH107" s="313"/>
      <c r="CI107" s="313"/>
      <c r="CJ107" s="313"/>
      <c r="CK107" s="313"/>
      <c r="CL107" s="313"/>
      <c r="CM107" s="313"/>
      <c r="CN107" s="313"/>
      <c r="CO107" s="313"/>
      <c r="CP107" s="313"/>
      <c r="CQ107" s="313"/>
      <c r="CR107" s="313"/>
      <c r="CS107" s="313"/>
      <c r="CT107" s="313"/>
    </row>
    <row r="108" spans="3:98" x14ac:dyDescent="0.2">
      <c r="C108"/>
      <c r="D108" s="313"/>
      <c r="E108" s="313"/>
      <c r="F108" s="313"/>
      <c r="G108" s="313"/>
      <c r="H108" s="313"/>
      <c r="I108" s="313"/>
      <c r="J108" s="313"/>
      <c r="K108" s="313"/>
      <c r="L108" s="313"/>
      <c r="M108" s="313"/>
      <c r="N108" s="313"/>
      <c r="O108" s="313"/>
      <c r="P108" s="313"/>
      <c r="Q108" s="313"/>
      <c r="R108" s="313"/>
      <c r="S108" s="313"/>
      <c r="T108" s="313"/>
      <c r="U108" s="313"/>
      <c r="V108" s="313"/>
      <c r="W108" s="313"/>
      <c r="X108" s="313"/>
      <c r="Y108" s="313"/>
      <c r="Z108" s="313"/>
      <c r="AA108" s="313"/>
      <c r="AB108" s="313"/>
      <c r="AC108" s="313"/>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3"/>
      <c r="AY108" s="313"/>
      <c r="AZ108" s="313"/>
      <c r="BA108" s="313"/>
      <c r="BB108" s="313"/>
      <c r="BC108" s="313"/>
      <c r="BD108" s="313"/>
      <c r="BE108" s="313"/>
      <c r="BF108" s="313"/>
      <c r="BG108" s="313"/>
      <c r="BH108" s="313"/>
      <c r="BI108" s="313"/>
      <c r="BJ108" s="313"/>
      <c r="BK108" s="313"/>
      <c r="BL108" s="313"/>
      <c r="BM108" s="313"/>
      <c r="BN108" s="313"/>
      <c r="BO108" s="313"/>
      <c r="BP108" s="313"/>
      <c r="BQ108" s="313"/>
      <c r="BR108" s="313"/>
      <c r="BS108" s="313"/>
      <c r="BT108" s="313"/>
      <c r="BU108" s="313"/>
      <c r="BV108" s="313"/>
      <c r="BW108" s="313"/>
      <c r="BX108" s="313"/>
      <c r="BY108" s="313"/>
      <c r="BZ108" s="313"/>
      <c r="CA108" s="313"/>
      <c r="CB108" s="313"/>
      <c r="CC108" s="313"/>
      <c r="CD108" s="313"/>
      <c r="CE108" s="313"/>
      <c r="CF108" s="313"/>
      <c r="CG108" s="313"/>
      <c r="CH108" s="313"/>
      <c r="CI108" s="313"/>
      <c r="CJ108" s="313"/>
      <c r="CK108" s="313"/>
      <c r="CL108" s="313"/>
      <c r="CM108" s="313"/>
      <c r="CN108" s="313"/>
      <c r="CO108" s="313"/>
      <c r="CP108" s="313"/>
      <c r="CQ108" s="313"/>
      <c r="CR108" s="313"/>
      <c r="CS108" s="313"/>
      <c r="CT108" s="313"/>
    </row>
    <row r="109" spans="3:98" x14ac:dyDescent="0.2">
      <c r="C109"/>
      <c r="D109" s="313"/>
      <c r="E109" s="313"/>
      <c r="F109" s="313"/>
      <c r="G109" s="313"/>
      <c r="H109" s="313"/>
      <c r="I109" s="313"/>
      <c r="J109" s="313"/>
      <c r="K109" s="313"/>
      <c r="L109" s="313"/>
      <c r="M109" s="313"/>
      <c r="N109" s="313"/>
      <c r="O109" s="313"/>
      <c r="P109" s="313"/>
      <c r="Q109" s="313"/>
      <c r="R109" s="313"/>
      <c r="S109" s="313"/>
      <c r="T109" s="313"/>
      <c r="U109" s="313"/>
      <c r="V109" s="313"/>
      <c r="W109" s="313"/>
      <c r="X109" s="313"/>
      <c r="Y109" s="313"/>
      <c r="Z109" s="313"/>
      <c r="AA109" s="313"/>
      <c r="AB109" s="313"/>
      <c r="AC109" s="313"/>
      <c r="AD109" s="313"/>
      <c r="AE109" s="313"/>
      <c r="AF109" s="313"/>
      <c r="AG109" s="313"/>
      <c r="AH109" s="313"/>
      <c r="AI109" s="313"/>
      <c r="AJ109" s="313"/>
      <c r="AK109" s="313"/>
      <c r="AL109" s="313"/>
      <c r="AM109" s="313"/>
      <c r="AN109" s="313"/>
      <c r="AO109" s="313"/>
      <c r="AP109" s="313"/>
      <c r="AQ109" s="313"/>
      <c r="AR109" s="313"/>
      <c r="AS109" s="313"/>
      <c r="AT109" s="313"/>
      <c r="AU109" s="313"/>
      <c r="AV109" s="313"/>
      <c r="AW109" s="313"/>
      <c r="AX109" s="313"/>
      <c r="AY109" s="313"/>
      <c r="AZ109" s="313"/>
      <c r="BA109" s="313"/>
      <c r="BB109" s="313"/>
      <c r="BC109" s="313"/>
      <c r="BD109" s="313"/>
      <c r="BE109" s="313"/>
      <c r="BF109" s="313"/>
      <c r="BG109" s="313"/>
      <c r="BH109" s="313"/>
      <c r="BI109" s="313"/>
      <c r="BJ109" s="313"/>
      <c r="BK109" s="313"/>
      <c r="BL109" s="313"/>
      <c r="BM109" s="313"/>
      <c r="BN109" s="313"/>
      <c r="BO109" s="313"/>
      <c r="BP109" s="313"/>
      <c r="BQ109" s="313"/>
      <c r="BR109" s="313"/>
      <c r="BS109" s="313"/>
      <c r="BT109" s="313"/>
      <c r="BU109" s="313"/>
      <c r="BV109" s="313"/>
      <c r="BW109" s="313"/>
      <c r="BX109" s="313"/>
      <c r="BY109" s="313"/>
      <c r="BZ109" s="313"/>
      <c r="CA109" s="313"/>
      <c r="CB109" s="313"/>
      <c r="CC109" s="313"/>
      <c r="CD109" s="313"/>
      <c r="CE109" s="313"/>
      <c r="CF109" s="313"/>
      <c r="CG109" s="313"/>
      <c r="CH109" s="313"/>
      <c r="CI109" s="313"/>
      <c r="CJ109" s="313"/>
      <c r="CK109" s="313"/>
      <c r="CL109" s="313"/>
      <c r="CM109" s="313"/>
      <c r="CN109" s="313"/>
      <c r="CO109" s="313"/>
      <c r="CP109" s="313"/>
      <c r="CQ109" s="313"/>
      <c r="CR109" s="313"/>
      <c r="CS109" s="313"/>
      <c r="CT109" s="313"/>
    </row>
    <row r="110" spans="3:98" x14ac:dyDescent="0.2">
      <c r="C110"/>
      <c r="D110" s="313"/>
      <c r="E110" s="313"/>
      <c r="F110" s="313"/>
      <c r="G110" s="313"/>
      <c r="H110" s="313"/>
      <c r="I110" s="313"/>
      <c r="J110" s="313"/>
      <c r="K110" s="313"/>
      <c r="L110" s="313"/>
      <c r="M110" s="313"/>
      <c r="N110" s="313"/>
      <c r="O110" s="313"/>
      <c r="P110" s="313"/>
      <c r="Q110" s="313"/>
      <c r="R110" s="313"/>
      <c r="S110" s="313"/>
      <c r="T110" s="313"/>
      <c r="U110" s="313"/>
      <c r="V110" s="313"/>
      <c r="W110" s="313"/>
      <c r="X110" s="313"/>
      <c r="Y110" s="313"/>
      <c r="Z110" s="313"/>
      <c r="AA110" s="313"/>
      <c r="AB110" s="313"/>
      <c r="AC110" s="313"/>
      <c r="AD110" s="313"/>
      <c r="AE110" s="313"/>
      <c r="AF110" s="313"/>
      <c r="AG110" s="313"/>
      <c r="AH110" s="313"/>
      <c r="AI110" s="313"/>
      <c r="AJ110" s="313"/>
      <c r="AK110" s="313"/>
      <c r="AL110" s="313"/>
      <c r="AM110" s="313"/>
      <c r="AN110" s="313"/>
      <c r="AO110" s="313"/>
      <c r="AP110" s="313"/>
      <c r="AQ110" s="313"/>
      <c r="AR110" s="313"/>
      <c r="AS110" s="313"/>
      <c r="AT110" s="313"/>
      <c r="AU110" s="313"/>
      <c r="AV110" s="313"/>
      <c r="AW110" s="313"/>
      <c r="AX110" s="313"/>
      <c r="AY110" s="313"/>
      <c r="AZ110" s="313"/>
      <c r="BA110" s="313"/>
      <c r="BB110" s="313"/>
      <c r="BC110" s="313"/>
      <c r="BD110" s="313"/>
      <c r="BE110" s="313"/>
      <c r="BF110" s="313"/>
      <c r="BG110" s="313"/>
      <c r="BH110" s="313"/>
      <c r="BI110" s="313"/>
      <c r="BJ110" s="313"/>
      <c r="BK110" s="313"/>
      <c r="BL110" s="313"/>
      <c r="BM110" s="313"/>
      <c r="BN110" s="313"/>
      <c r="BO110" s="313"/>
      <c r="BP110" s="313"/>
      <c r="BQ110" s="313"/>
      <c r="BR110" s="313"/>
      <c r="BS110" s="313"/>
      <c r="BT110" s="313"/>
      <c r="BU110" s="313"/>
      <c r="BV110" s="313"/>
      <c r="BW110" s="313"/>
      <c r="BX110" s="313"/>
      <c r="BY110" s="313"/>
      <c r="BZ110" s="313"/>
      <c r="CA110" s="313"/>
      <c r="CB110" s="313"/>
      <c r="CC110" s="313"/>
      <c r="CD110" s="313"/>
      <c r="CE110" s="313"/>
      <c r="CF110" s="313"/>
      <c r="CG110" s="313"/>
      <c r="CH110" s="313"/>
      <c r="CI110" s="313"/>
      <c r="CJ110" s="313"/>
      <c r="CK110" s="313"/>
      <c r="CL110" s="313"/>
      <c r="CM110" s="313"/>
      <c r="CN110" s="313"/>
      <c r="CO110" s="313"/>
      <c r="CP110" s="313"/>
      <c r="CQ110" s="313"/>
      <c r="CR110" s="313"/>
      <c r="CS110" s="313"/>
      <c r="CT110" s="313"/>
    </row>
    <row r="111" spans="3:98" x14ac:dyDescent="0.2">
      <c r="C111"/>
      <c r="D111" s="313"/>
      <c r="E111" s="313"/>
      <c r="F111" s="313"/>
      <c r="G111" s="313"/>
      <c r="H111" s="313"/>
      <c r="I111" s="313"/>
      <c r="J111" s="313"/>
      <c r="K111" s="313"/>
      <c r="L111" s="313"/>
      <c r="M111" s="313"/>
      <c r="N111" s="313"/>
      <c r="O111" s="313"/>
      <c r="P111" s="313"/>
      <c r="Q111" s="313"/>
      <c r="R111" s="313"/>
      <c r="S111" s="313"/>
      <c r="T111" s="313"/>
      <c r="U111" s="313"/>
      <c r="V111" s="313"/>
      <c r="W111" s="313"/>
      <c r="X111" s="313"/>
      <c r="Y111" s="313"/>
      <c r="Z111" s="313"/>
      <c r="AA111" s="313"/>
      <c r="AB111" s="313"/>
      <c r="AC111" s="313"/>
      <c r="AD111" s="313"/>
      <c r="AE111" s="313"/>
      <c r="AF111" s="313"/>
      <c r="AG111" s="313"/>
      <c r="AH111" s="313"/>
      <c r="AI111" s="313"/>
      <c r="AJ111" s="313"/>
      <c r="AK111" s="313"/>
      <c r="AL111" s="313"/>
      <c r="AM111" s="313"/>
      <c r="AN111" s="313"/>
      <c r="AO111" s="313"/>
      <c r="AP111" s="313"/>
      <c r="AQ111" s="313"/>
      <c r="AR111" s="313"/>
      <c r="AS111" s="313"/>
      <c r="AT111" s="313"/>
      <c r="AU111" s="313"/>
      <c r="AV111" s="313"/>
      <c r="AW111" s="313"/>
      <c r="AX111" s="313"/>
      <c r="AY111" s="313"/>
      <c r="AZ111" s="313"/>
      <c r="BA111" s="313"/>
      <c r="BB111" s="313"/>
      <c r="BC111" s="313"/>
      <c r="BD111" s="313"/>
      <c r="BE111" s="313"/>
      <c r="BF111" s="313"/>
      <c r="BG111" s="313"/>
      <c r="BH111" s="313"/>
      <c r="BI111" s="313"/>
      <c r="BJ111" s="313"/>
      <c r="BK111" s="313"/>
      <c r="BL111" s="313"/>
      <c r="BM111" s="313"/>
      <c r="BN111" s="313"/>
      <c r="BO111" s="313"/>
      <c r="BP111" s="313"/>
      <c r="BQ111" s="313"/>
      <c r="BR111" s="313"/>
      <c r="BS111" s="313"/>
      <c r="BT111" s="313"/>
      <c r="BU111" s="313"/>
      <c r="BV111" s="313"/>
      <c r="BW111" s="313"/>
      <c r="BX111" s="313"/>
      <c r="BY111" s="313"/>
      <c r="BZ111" s="313"/>
      <c r="CA111" s="313"/>
      <c r="CB111" s="313"/>
      <c r="CC111" s="313"/>
      <c r="CD111" s="313"/>
      <c r="CE111" s="313"/>
      <c r="CF111" s="313"/>
      <c r="CG111" s="313"/>
      <c r="CH111" s="313"/>
      <c r="CI111" s="313"/>
      <c r="CJ111" s="313"/>
      <c r="CK111" s="313"/>
      <c r="CL111" s="313"/>
      <c r="CM111" s="313"/>
      <c r="CN111" s="313"/>
      <c r="CO111" s="313"/>
      <c r="CP111" s="313"/>
      <c r="CQ111" s="313"/>
      <c r="CR111" s="313"/>
      <c r="CS111" s="313"/>
      <c r="CT111" s="313"/>
    </row>
    <row r="112" spans="3:98" x14ac:dyDescent="0.2">
      <c r="C112"/>
      <c r="D112" s="313"/>
      <c r="E112" s="313"/>
      <c r="F112" s="313"/>
      <c r="G112" s="313"/>
      <c r="H112" s="313"/>
      <c r="I112" s="313"/>
      <c r="J112" s="313"/>
      <c r="K112" s="313"/>
      <c r="L112" s="313"/>
      <c r="M112" s="313"/>
      <c r="N112" s="313"/>
      <c r="O112" s="313"/>
      <c r="P112" s="313"/>
      <c r="Q112" s="313"/>
      <c r="R112" s="313"/>
      <c r="S112" s="313"/>
      <c r="T112" s="313"/>
      <c r="U112" s="313"/>
      <c r="V112" s="313"/>
      <c r="W112" s="313"/>
      <c r="X112" s="313"/>
      <c r="Y112" s="313"/>
      <c r="Z112" s="313"/>
      <c r="AA112" s="313"/>
      <c r="AB112" s="313"/>
      <c r="AC112" s="313"/>
      <c r="AD112" s="313"/>
      <c r="AE112" s="313"/>
      <c r="AF112" s="313"/>
      <c r="AG112" s="313"/>
      <c r="AH112" s="313"/>
      <c r="AI112" s="313"/>
      <c r="AJ112" s="313"/>
      <c r="AK112" s="313"/>
      <c r="AL112" s="313"/>
      <c r="AM112" s="313"/>
      <c r="AN112" s="313"/>
      <c r="AO112" s="313"/>
      <c r="AP112" s="313"/>
      <c r="AQ112" s="313"/>
      <c r="AR112" s="313"/>
      <c r="AS112" s="313"/>
      <c r="AT112" s="313"/>
      <c r="AU112" s="313"/>
      <c r="AV112" s="313"/>
      <c r="AW112" s="313"/>
      <c r="AX112" s="313"/>
      <c r="AY112" s="313"/>
      <c r="AZ112" s="313"/>
      <c r="BA112" s="313"/>
      <c r="BB112" s="313"/>
      <c r="BC112" s="313"/>
      <c r="BD112" s="313"/>
      <c r="BE112" s="313"/>
      <c r="BF112" s="313"/>
      <c r="BG112" s="313"/>
      <c r="BH112" s="313"/>
      <c r="BI112" s="313"/>
      <c r="BJ112" s="313"/>
      <c r="BK112" s="313"/>
      <c r="BL112" s="313"/>
      <c r="BM112" s="313"/>
      <c r="BN112" s="313"/>
      <c r="BO112" s="313"/>
      <c r="BP112" s="313"/>
      <c r="BQ112" s="313"/>
      <c r="BR112" s="313"/>
      <c r="BS112" s="313"/>
      <c r="BT112" s="313"/>
      <c r="BU112" s="313"/>
      <c r="BV112" s="313"/>
      <c r="BW112" s="313"/>
      <c r="BX112" s="313"/>
      <c r="BY112" s="313"/>
      <c r="BZ112" s="313"/>
      <c r="CA112" s="313"/>
      <c r="CB112" s="313"/>
      <c r="CC112" s="313"/>
      <c r="CD112" s="313"/>
      <c r="CE112" s="313"/>
      <c r="CF112" s="313"/>
      <c r="CG112" s="313"/>
      <c r="CH112" s="313"/>
      <c r="CI112" s="313"/>
      <c r="CJ112" s="313"/>
      <c r="CK112" s="313"/>
      <c r="CL112" s="313"/>
      <c r="CM112" s="313"/>
      <c r="CN112" s="313"/>
      <c r="CO112" s="313"/>
      <c r="CP112" s="313"/>
      <c r="CQ112" s="313"/>
      <c r="CR112" s="313"/>
      <c r="CS112" s="313"/>
      <c r="CT112" s="313"/>
    </row>
    <row r="113" spans="3:98" x14ac:dyDescent="0.2">
      <c r="C113"/>
      <c r="D113" s="313"/>
      <c r="E113" s="313"/>
      <c r="F113" s="313"/>
      <c r="G113" s="313"/>
      <c r="H113" s="313"/>
      <c r="I113" s="313"/>
      <c r="J113" s="313"/>
      <c r="K113" s="313"/>
      <c r="L113" s="313"/>
      <c r="M113" s="313"/>
      <c r="N113" s="313"/>
      <c r="O113" s="313"/>
      <c r="P113" s="313"/>
      <c r="Q113" s="313"/>
      <c r="R113" s="313"/>
      <c r="S113" s="313"/>
      <c r="T113" s="313"/>
      <c r="U113" s="313"/>
      <c r="V113" s="313"/>
      <c r="W113" s="313"/>
      <c r="X113" s="313"/>
      <c r="Y113" s="313"/>
      <c r="Z113" s="313"/>
      <c r="AA113" s="313"/>
      <c r="AB113" s="313"/>
      <c r="AC113" s="313"/>
      <c r="AD113" s="313"/>
      <c r="AE113" s="313"/>
      <c r="AF113" s="313"/>
      <c r="AG113" s="313"/>
      <c r="AH113" s="313"/>
      <c r="AI113" s="313"/>
      <c r="AJ113" s="313"/>
      <c r="AK113" s="313"/>
      <c r="AL113" s="313"/>
      <c r="AM113" s="313"/>
      <c r="AN113" s="313"/>
      <c r="AO113" s="313"/>
      <c r="AP113" s="313"/>
      <c r="AQ113" s="313"/>
      <c r="AR113" s="313"/>
      <c r="AS113" s="313"/>
      <c r="AT113" s="313"/>
      <c r="AU113" s="313"/>
      <c r="AV113" s="313"/>
      <c r="AW113" s="313"/>
      <c r="AX113" s="313"/>
      <c r="AY113" s="313"/>
      <c r="AZ113" s="313"/>
      <c r="BA113" s="313"/>
      <c r="BB113" s="313"/>
      <c r="BC113" s="313"/>
      <c r="BD113" s="313"/>
      <c r="BE113" s="313"/>
      <c r="BF113" s="313"/>
      <c r="BG113" s="313"/>
      <c r="BH113" s="313"/>
      <c r="BI113" s="313"/>
      <c r="BJ113" s="313"/>
      <c r="BK113" s="313"/>
      <c r="BL113" s="313"/>
      <c r="BM113" s="313"/>
      <c r="BN113" s="313"/>
      <c r="BO113" s="313"/>
      <c r="BP113" s="313"/>
      <c r="BQ113" s="313"/>
      <c r="BR113" s="313"/>
      <c r="BS113" s="313"/>
      <c r="BT113" s="313"/>
      <c r="BU113" s="313"/>
      <c r="BV113" s="313"/>
      <c r="BW113" s="313"/>
      <c r="BX113" s="313"/>
      <c r="BY113" s="313"/>
      <c r="BZ113" s="313"/>
      <c r="CA113" s="313"/>
      <c r="CB113" s="313"/>
      <c r="CC113" s="313"/>
      <c r="CD113" s="313"/>
      <c r="CE113" s="313"/>
      <c r="CF113" s="313"/>
      <c r="CG113" s="313"/>
      <c r="CH113" s="313"/>
      <c r="CI113" s="313"/>
      <c r="CJ113" s="313"/>
      <c r="CK113" s="313"/>
      <c r="CL113" s="313"/>
      <c r="CM113" s="313"/>
      <c r="CN113" s="313"/>
      <c r="CO113" s="313"/>
      <c r="CP113" s="313"/>
      <c r="CQ113" s="313"/>
      <c r="CR113" s="313"/>
      <c r="CS113" s="313"/>
      <c r="CT113" s="313"/>
    </row>
    <row r="114" spans="3:98" x14ac:dyDescent="0.2">
      <c r="C114"/>
      <c r="D114" s="313"/>
      <c r="E114" s="313"/>
      <c r="F114" s="313"/>
      <c r="G114" s="313"/>
      <c r="H114" s="313"/>
      <c r="I114" s="313"/>
      <c r="J114" s="313"/>
      <c r="K114" s="313"/>
      <c r="L114" s="313"/>
      <c r="M114" s="313"/>
      <c r="N114" s="313"/>
      <c r="O114" s="313"/>
      <c r="P114" s="313"/>
      <c r="Q114" s="313"/>
      <c r="R114" s="313"/>
      <c r="S114" s="313"/>
      <c r="T114" s="313"/>
      <c r="U114" s="313"/>
      <c r="V114" s="313"/>
      <c r="W114" s="313"/>
      <c r="X114" s="313"/>
      <c r="Y114" s="313"/>
      <c r="Z114" s="313"/>
      <c r="AA114" s="313"/>
      <c r="AB114" s="313"/>
      <c r="AC114" s="313"/>
      <c r="AD114" s="313"/>
      <c r="AE114" s="313"/>
      <c r="AF114" s="313"/>
      <c r="AG114" s="313"/>
      <c r="AH114" s="313"/>
      <c r="AI114" s="313"/>
      <c r="AJ114" s="313"/>
      <c r="AK114" s="313"/>
      <c r="AL114" s="313"/>
      <c r="AM114" s="313"/>
      <c r="AN114" s="313"/>
      <c r="AO114" s="313"/>
      <c r="AP114" s="313"/>
      <c r="AQ114" s="313"/>
      <c r="AR114" s="313"/>
      <c r="AS114" s="313"/>
      <c r="AT114" s="313"/>
      <c r="AU114" s="313"/>
      <c r="AV114" s="313"/>
      <c r="AW114" s="313"/>
      <c r="AX114" s="313"/>
      <c r="AY114" s="313"/>
      <c r="AZ114" s="313"/>
      <c r="BA114" s="313"/>
      <c r="BB114" s="313"/>
      <c r="BC114" s="313"/>
      <c r="BD114" s="313"/>
      <c r="BE114" s="313"/>
      <c r="BF114" s="313"/>
      <c r="BG114" s="313"/>
      <c r="BH114" s="313"/>
      <c r="BI114" s="313"/>
      <c r="BJ114" s="313"/>
      <c r="BK114" s="313"/>
      <c r="BL114" s="313"/>
      <c r="BM114" s="313"/>
      <c r="BN114" s="313"/>
      <c r="BO114" s="313"/>
      <c r="BP114" s="313"/>
      <c r="BQ114" s="313"/>
      <c r="BR114" s="313"/>
      <c r="BS114" s="313"/>
      <c r="BT114" s="313"/>
      <c r="BU114" s="313"/>
      <c r="BV114" s="313"/>
      <c r="BW114" s="313"/>
      <c r="BX114" s="313"/>
      <c r="BY114" s="313"/>
      <c r="BZ114" s="313"/>
      <c r="CA114" s="313"/>
      <c r="CB114" s="313"/>
      <c r="CC114" s="313"/>
      <c r="CD114" s="313"/>
      <c r="CE114" s="313"/>
      <c r="CF114" s="313"/>
      <c r="CG114" s="313"/>
      <c r="CH114" s="313"/>
      <c r="CI114" s="313"/>
      <c r="CJ114" s="313"/>
      <c r="CK114" s="313"/>
      <c r="CL114" s="313"/>
      <c r="CM114" s="313"/>
      <c r="CN114" s="313"/>
      <c r="CO114" s="313"/>
      <c r="CP114" s="313"/>
      <c r="CQ114" s="313"/>
      <c r="CR114" s="313"/>
      <c r="CS114" s="313"/>
      <c r="CT114" s="313"/>
    </row>
    <row r="115" spans="3:98" x14ac:dyDescent="0.2">
      <c r="C115"/>
      <c r="D115" s="313"/>
      <c r="E115" s="313"/>
      <c r="F115" s="313"/>
      <c r="G115" s="313"/>
      <c r="H115" s="313"/>
      <c r="I115" s="313"/>
      <c r="J115" s="313"/>
      <c r="K115" s="313"/>
      <c r="L115" s="313"/>
      <c r="M115" s="313"/>
      <c r="N115" s="313"/>
      <c r="O115" s="313"/>
      <c r="P115" s="313"/>
      <c r="Q115" s="313"/>
      <c r="R115" s="313"/>
      <c r="S115" s="313"/>
      <c r="T115" s="313"/>
      <c r="U115" s="313"/>
      <c r="V115" s="313"/>
      <c r="W115" s="313"/>
      <c r="X115" s="313"/>
      <c r="Y115" s="313"/>
      <c r="Z115" s="313"/>
      <c r="AA115" s="313"/>
      <c r="AB115" s="313"/>
      <c r="AC115" s="313"/>
      <c r="AD115" s="313"/>
      <c r="AE115" s="313"/>
      <c r="AF115" s="313"/>
      <c r="AG115" s="313"/>
      <c r="AH115" s="313"/>
      <c r="AI115" s="313"/>
      <c r="AJ115" s="313"/>
      <c r="AK115" s="313"/>
      <c r="AL115" s="313"/>
      <c r="AM115" s="313"/>
      <c r="AN115" s="313"/>
      <c r="AO115" s="313"/>
      <c r="AP115" s="313"/>
      <c r="AQ115" s="313"/>
      <c r="AR115" s="313"/>
      <c r="AS115" s="313"/>
      <c r="AT115" s="313"/>
      <c r="AU115" s="313"/>
      <c r="AV115" s="313"/>
      <c r="AW115" s="313"/>
      <c r="AX115" s="313"/>
      <c r="AY115" s="313"/>
      <c r="AZ115" s="313"/>
      <c r="BA115" s="313"/>
      <c r="BB115" s="313"/>
      <c r="BC115" s="313"/>
      <c r="BD115" s="313"/>
      <c r="BE115" s="313"/>
      <c r="BF115" s="313"/>
      <c r="BG115" s="313"/>
      <c r="BH115" s="313"/>
      <c r="BI115" s="313"/>
      <c r="BJ115" s="313"/>
      <c r="BK115" s="313"/>
      <c r="BL115" s="313"/>
      <c r="BM115" s="313"/>
      <c r="BN115" s="313"/>
      <c r="BO115" s="313"/>
      <c r="BP115" s="313"/>
      <c r="BQ115" s="313"/>
      <c r="BR115" s="313"/>
      <c r="BS115" s="313"/>
      <c r="BT115" s="313"/>
      <c r="BU115" s="313"/>
      <c r="BV115" s="313"/>
      <c r="BW115" s="313"/>
      <c r="BX115" s="313"/>
      <c r="BY115" s="313"/>
      <c r="BZ115" s="313"/>
      <c r="CA115" s="313"/>
      <c r="CB115" s="313"/>
      <c r="CC115" s="313"/>
      <c r="CD115" s="313"/>
      <c r="CE115" s="313"/>
      <c r="CF115" s="313"/>
      <c r="CG115" s="313"/>
      <c r="CH115" s="313"/>
      <c r="CI115" s="313"/>
      <c r="CJ115" s="313"/>
      <c r="CK115" s="313"/>
      <c r="CL115" s="313"/>
      <c r="CM115" s="313"/>
      <c r="CN115" s="313"/>
      <c r="CO115" s="313"/>
      <c r="CP115" s="313"/>
      <c r="CQ115" s="313"/>
      <c r="CR115" s="313"/>
      <c r="CS115" s="313"/>
      <c r="CT115" s="313"/>
    </row>
    <row r="116" spans="3:98" x14ac:dyDescent="0.2">
      <c r="C116"/>
      <c r="D116" s="313"/>
      <c r="E116" s="313"/>
      <c r="F116" s="313"/>
      <c r="G116" s="313"/>
      <c r="H116" s="313"/>
      <c r="I116" s="313"/>
      <c r="J116" s="313"/>
      <c r="K116" s="313"/>
      <c r="L116" s="313"/>
      <c r="M116" s="313"/>
      <c r="N116" s="313"/>
      <c r="O116" s="313"/>
      <c r="P116" s="313"/>
      <c r="Q116" s="313"/>
      <c r="R116" s="313"/>
      <c r="S116" s="313"/>
      <c r="T116" s="313"/>
      <c r="U116" s="313"/>
      <c r="V116" s="313"/>
      <c r="W116" s="313"/>
      <c r="X116" s="313"/>
      <c r="Y116" s="313"/>
      <c r="Z116" s="313"/>
      <c r="AA116" s="313"/>
      <c r="AB116" s="313"/>
      <c r="AC116" s="313"/>
      <c r="AD116" s="313"/>
      <c r="AE116" s="313"/>
      <c r="AF116" s="313"/>
      <c r="AG116" s="313"/>
      <c r="AH116" s="313"/>
      <c r="AI116" s="313"/>
      <c r="AJ116" s="313"/>
      <c r="AK116" s="313"/>
      <c r="AL116" s="313"/>
      <c r="AM116" s="313"/>
      <c r="AN116" s="313"/>
      <c r="AO116" s="313"/>
      <c r="AP116" s="313"/>
      <c r="AQ116" s="313"/>
      <c r="AR116" s="313"/>
      <c r="AS116" s="313"/>
      <c r="AT116" s="313"/>
      <c r="AU116" s="313"/>
      <c r="AV116" s="313"/>
      <c r="AW116" s="313"/>
      <c r="AX116" s="313"/>
      <c r="AY116" s="313"/>
      <c r="AZ116" s="313"/>
      <c r="BA116" s="313"/>
      <c r="BB116" s="313"/>
      <c r="BC116" s="313"/>
      <c r="BD116" s="313"/>
      <c r="BE116" s="313"/>
      <c r="BF116" s="313"/>
      <c r="BG116" s="313"/>
      <c r="BH116" s="313"/>
      <c r="BI116" s="313"/>
      <c r="BJ116" s="313"/>
      <c r="BK116" s="313"/>
      <c r="BL116" s="313"/>
      <c r="BM116" s="313"/>
      <c r="BN116" s="313"/>
      <c r="BO116" s="313"/>
      <c r="BP116" s="313"/>
      <c r="BQ116" s="313"/>
      <c r="BR116" s="313"/>
      <c r="BS116" s="313"/>
      <c r="BT116" s="313"/>
      <c r="BU116" s="313"/>
      <c r="BV116" s="313"/>
      <c r="BW116" s="313"/>
      <c r="BX116" s="313"/>
      <c r="BY116" s="313"/>
      <c r="BZ116" s="313"/>
      <c r="CA116" s="313"/>
      <c r="CB116" s="313"/>
      <c r="CC116" s="313"/>
      <c r="CD116" s="313"/>
      <c r="CE116" s="313"/>
      <c r="CF116" s="313"/>
      <c r="CG116" s="313"/>
      <c r="CH116" s="313"/>
      <c r="CI116" s="313"/>
      <c r="CJ116" s="313"/>
      <c r="CK116" s="313"/>
      <c r="CL116" s="313"/>
      <c r="CM116" s="313"/>
      <c r="CN116" s="313"/>
      <c r="CO116" s="313"/>
      <c r="CP116" s="313"/>
      <c r="CQ116" s="313"/>
      <c r="CR116" s="313"/>
      <c r="CS116" s="313"/>
      <c r="CT116" s="313"/>
    </row>
    <row r="117" spans="3:98" x14ac:dyDescent="0.2">
      <c r="C117"/>
      <c r="D117" s="313"/>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313"/>
      <c r="AN117" s="313"/>
      <c r="AO117" s="313"/>
      <c r="AP117" s="313"/>
      <c r="AQ117" s="313"/>
      <c r="AR117" s="313"/>
      <c r="AS117" s="313"/>
      <c r="AT117" s="313"/>
      <c r="AU117" s="313"/>
      <c r="AV117" s="313"/>
      <c r="AW117" s="313"/>
      <c r="AX117" s="313"/>
      <c r="AY117" s="313"/>
      <c r="AZ117" s="313"/>
      <c r="BA117" s="313"/>
      <c r="BB117" s="313"/>
      <c r="BC117" s="313"/>
      <c r="BD117" s="313"/>
      <c r="BE117" s="313"/>
      <c r="BF117" s="313"/>
      <c r="BG117" s="313"/>
      <c r="BH117" s="313"/>
      <c r="BI117" s="313"/>
      <c r="BJ117" s="313"/>
      <c r="BK117" s="313"/>
      <c r="BL117" s="313"/>
      <c r="BM117" s="313"/>
      <c r="BN117" s="313"/>
      <c r="BO117" s="313"/>
      <c r="BP117" s="313"/>
      <c r="BQ117" s="313"/>
      <c r="BR117" s="313"/>
      <c r="BS117" s="313"/>
      <c r="BT117" s="313"/>
      <c r="BU117" s="313"/>
      <c r="BV117" s="313"/>
      <c r="BW117" s="313"/>
      <c r="BX117" s="313"/>
      <c r="BY117" s="313"/>
      <c r="BZ117" s="313"/>
      <c r="CA117" s="313"/>
      <c r="CB117" s="313"/>
      <c r="CC117" s="313"/>
      <c r="CD117" s="313"/>
      <c r="CE117" s="313"/>
      <c r="CF117" s="313"/>
      <c r="CG117" s="313"/>
      <c r="CH117" s="313"/>
      <c r="CI117" s="313"/>
      <c r="CJ117" s="313"/>
      <c r="CK117" s="313"/>
      <c r="CL117" s="313"/>
      <c r="CM117" s="313"/>
      <c r="CN117" s="313"/>
      <c r="CO117" s="313"/>
      <c r="CP117" s="313"/>
      <c r="CQ117" s="313"/>
      <c r="CR117" s="313"/>
      <c r="CS117" s="313"/>
      <c r="CT117" s="313"/>
    </row>
    <row r="118" spans="3:98" x14ac:dyDescent="0.2">
      <c r="C118"/>
      <c r="D118" s="313"/>
      <c r="E118" s="313"/>
      <c r="F118" s="313"/>
      <c r="G118" s="313"/>
      <c r="H118" s="313"/>
      <c r="I118" s="313"/>
      <c r="J118" s="313"/>
      <c r="K118" s="313"/>
      <c r="L118" s="313"/>
      <c r="M118" s="313"/>
      <c r="N118" s="313"/>
      <c r="O118" s="313"/>
      <c r="P118" s="313"/>
      <c r="Q118" s="313"/>
      <c r="R118" s="313"/>
      <c r="S118" s="313"/>
      <c r="T118" s="313"/>
      <c r="U118" s="313"/>
      <c r="V118" s="313"/>
      <c r="W118" s="313"/>
      <c r="X118" s="313"/>
      <c r="Y118" s="313"/>
      <c r="Z118" s="313"/>
      <c r="AA118" s="313"/>
      <c r="AB118" s="313"/>
      <c r="AC118" s="313"/>
      <c r="AD118" s="313"/>
      <c r="AE118" s="313"/>
      <c r="AF118" s="313"/>
      <c r="AG118" s="313"/>
      <c r="AH118" s="313"/>
      <c r="AI118" s="313"/>
      <c r="AJ118" s="313"/>
      <c r="AK118" s="313"/>
      <c r="AL118" s="313"/>
      <c r="AM118" s="313"/>
      <c r="AN118" s="313"/>
      <c r="AO118" s="313"/>
      <c r="AP118" s="313"/>
      <c r="AQ118" s="313"/>
      <c r="AR118" s="313"/>
      <c r="AS118" s="313"/>
      <c r="AT118" s="313"/>
      <c r="AU118" s="313"/>
      <c r="AV118" s="313"/>
      <c r="AW118" s="313"/>
      <c r="AX118" s="313"/>
      <c r="AY118" s="313"/>
      <c r="AZ118" s="313"/>
      <c r="BA118" s="313"/>
      <c r="BB118" s="313"/>
      <c r="BC118" s="313"/>
      <c r="BD118" s="313"/>
      <c r="BE118" s="313"/>
      <c r="BF118" s="313"/>
      <c r="BG118" s="313"/>
      <c r="BH118" s="313"/>
      <c r="BI118" s="313"/>
      <c r="BJ118" s="313"/>
      <c r="BK118" s="313"/>
      <c r="BL118" s="313"/>
      <c r="BM118" s="313"/>
      <c r="BN118" s="313"/>
      <c r="BO118" s="313"/>
      <c r="BP118" s="313"/>
      <c r="BQ118" s="313"/>
      <c r="BR118" s="313"/>
      <c r="BS118" s="313"/>
      <c r="BT118" s="313"/>
      <c r="BU118" s="313"/>
      <c r="BV118" s="313"/>
      <c r="BW118" s="313"/>
      <c r="BX118" s="313"/>
      <c r="BY118" s="313"/>
      <c r="BZ118" s="313"/>
      <c r="CA118" s="313"/>
      <c r="CB118" s="313"/>
      <c r="CC118" s="313"/>
      <c r="CD118" s="313"/>
      <c r="CE118" s="313"/>
      <c r="CF118" s="313"/>
      <c r="CG118" s="313"/>
      <c r="CH118" s="313"/>
      <c r="CI118" s="313"/>
      <c r="CJ118" s="313"/>
      <c r="CK118" s="313"/>
      <c r="CL118" s="313"/>
      <c r="CM118" s="313"/>
      <c r="CN118" s="313"/>
      <c r="CO118" s="313"/>
      <c r="CP118" s="313"/>
      <c r="CQ118" s="313"/>
      <c r="CR118" s="313"/>
      <c r="CS118" s="313"/>
      <c r="CT118" s="313"/>
    </row>
    <row r="119" spans="3:98" x14ac:dyDescent="0.2">
      <c r="C119"/>
      <c r="D119" s="313"/>
      <c r="E119" s="313"/>
      <c r="F119" s="313"/>
      <c r="G119" s="313"/>
      <c r="H119" s="313"/>
      <c r="I119" s="313"/>
      <c r="J119" s="313"/>
      <c r="K119" s="313"/>
      <c r="L119" s="313"/>
      <c r="M119" s="313"/>
      <c r="N119" s="313"/>
      <c r="O119" s="313"/>
      <c r="P119" s="313"/>
      <c r="Q119" s="313"/>
      <c r="R119" s="313"/>
      <c r="S119" s="313"/>
      <c r="T119" s="313"/>
      <c r="U119" s="313"/>
      <c r="V119" s="313"/>
      <c r="W119" s="313"/>
      <c r="X119" s="313"/>
      <c r="Y119" s="313"/>
      <c r="Z119" s="313"/>
      <c r="AA119" s="313"/>
      <c r="AB119" s="313"/>
      <c r="AC119" s="313"/>
      <c r="AD119" s="313"/>
      <c r="AE119" s="313"/>
      <c r="AF119" s="313"/>
      <c r="AG119" s="313"/>
      <c r="AH119" s="313"/>
      <c r="AI119" s="313"/>
      <c r="AJ119" s="313"/>
      <c r="AK119" s="313"/>
      <c r="AL119" s="313"/>
      <c r="AM119" s="313"/>
      <c r="AN119" s="313"/>
      <c r="AO119" s="313"/>
      <c r="AP119" s="313"/>
      <c r="AQ119" s="313"/>
      <c r="AR119" s="313"/>
      <c r="AS119" s="313"/>
      <c r="AT119" s="313"/>
      <c r="AU119" s="313"/>
      <c r="AV119" s="313"/>
      <c r="AW119" s="313"/>
      <c r="AX119" s="313"/>
      <c r="AY119" s="313"/>
      <c r="AZ119" s="313"/>
      <c r="BA119" s="313"/>
      <c r="BB119" s="313"/>
      <c r="BC119" s="313"/>
      <c r="BD119" s="313"/>
      <c r="BE119" s="313"/>
      <c r="BF119" s="313"/>
      <c r="BG119" s="313"/>
      <c r="BH119" s="313"/>
      <c r="BI119" s="313"/>
      <c r="BJ119" s="313"/>
      <c r="BK119" s="313"/>
      <c r="BL119" s="313"/>
      <c r="BM119" s="313"/>
      <c r="BN119" s="313"/>
      <c r="BO119" s="313"/>
      <c r="BP119" s="313"/>
      <c r="BQ119" s="313"/>
      <c r="BR119" s="313"/>
      <c r="BS119" s="313"/>
      <c r="BT119" s="313"/>
      <c r="BU119" s="313"/>
      <c r="BV119" s="313"/>
      <c r="BW119" s="313"/>
      <c r="BX119" s="313"/>
      <c r="BY119" s="313"/>
      <c r="BZ119" s="313"/>
      <c r="CA119" s="313"/>
      <c r="CB119" s="313"/>
      <c r="CC119" s="313"/>
      <c r="CD119" s="313"/>
      <c r="CE119" s="313"/>
      <c r="CF119" s="313"/>
      <c r="CG119" s="313"/>
      <c r="CH119" s="313"/>
      <c r="CI119" s="313"/>
      <c r="CJ119" s="313"/>
      <c r="CK119" s="313"/>
      <c r="CL119" s="313"/>
      <c r="CM119" s="313"/>
      <c r="CN119" s="313"/>
      <c r="CO119" s="313"/>
      <c r="CP119" s="313"/>
      <c r="CQ119" s="313"/>
      <c r="CR119" s="313"/>
      <c r="CS119" s="313"/>
      <c r="CT119" s="313"/>
    </row>
    <row r="120" spans="3:98" x14ac:dyDescent="0.2">
      <c r="C120"/>
      <c r="D120" s="313"/>
      <c r="E120" s="313"/>
      <c r="F120" s="313"/>
      <c r="G120" s="313"/>
      <c r="H120" s="313"/>
      <c r="I120" s="313"/>
      <c r="J120" s="313"/>
      <c r="K120" s="313"/>
      <c r="L120" s="313"/>
      <c r="M120" s="313"/>
      <c r="N120" s="313"/>
      <c r="O120" s="313"/>
      <c r="P120" s="313"/>
      <c r="Q120" s="313"/>
      <c r="R120" s="313"/>
      <c r="S120" s="313"/>
      <c r="T120" s="313"/>
      <c r="U120" s="313"/>
      <c r="V120" s="313"/>
      <c r="W120" s="313"/>
      <c r="X120" s="313"/>
      <c r="Y120" s="313"/>
      <c r="Z120" s="313"/>
      <c r="AA120" s="313"/>
      <c r="AB120" s="313"/>
      <c r="AC120" s="313"/>
      <c r="AD120" s="313"/>
      <c r="AE120" s="313"/>
      <c r="AF120" s="313"/>
      <c r="AG120" s="313"/>
      <c r="AH120" s="313"/>
      <c r="AI120" s="313"/>
      <c r="AJ120" s="313"/>
      <c r="AK120" s="313"/>
      <c r="AL120" s="313"/>
      <c r="AM120" s="313"/>
      <c r="AN120" s="313"/>
      <c r="AO120" s="313"/>
      <c r="AP120" s="313"/>
      <c r="AQ120" s="313"/>
      <c r="AR120" s="313"/>
      <c r="AS120" s="313"/>
      <c r="AT120" s="313"/>
      <c r="AU120" s="313"/>
      <c r="AV120" s="313"/>
      <c r="AW120" s="313"/>
      <c r="AX120" s="313"/>
      <c r="AY120" s="313"/>
      <c r="AZ120" s="313"/>
      <c r="BA120" s="313"/>
      <c r="BB120" s="313"/>
      <c r="BC120" s="313"/>
      <c r="BD120" s="313"/>
      <c r="BE120" s="313"/>
      <c r="BF120" s="313"/>
      <c r="BG120" s="313"/>
      <c r="BH120" s="313"/>
      <c r="BI120" s="313"/>
      <c r="BJ120" s="313"/>
      <c r="BK120" s="313"/>
      <c r="BL120" s="313"/>
      <c r="BM120" s="313"/>
      <c r="BN120" s="313"/>
      <c r="BO120" s="313"/>
      <c r="BP120" s="313"/>
      <c r="BQ120" s="313"/>
      <c r="BR120" s="313"/>
      <c r="BS120" s="313"/>
      <c r="BT120" s="313"/>
      <c r="BU120" s="313"/>
      <c r="BV120" s="313"/>
      <c r="BW120" s="313"/>
      <c r="BX120" s="313"/>
      <c r="BY120" s="313"/>
      <c r="BZ120" s="313"/>
      <c r="CA120" s="313"/>
      <c r="CB120" s="313"/>
      <c r="CC120" s="313"/>
      <c r="CD120" s="313"/>
      <c r="CE120" s="313"/>
      <c r="CF120" s="313"/>
      <c r="CG120" s="313"/>
      <c r="CH120" s="313"/>
      <c r="CI120" s="313"/>
      <c r="CJ120" s="313"/>
      <c r="CK120" s="313"/>
      <c r="CL120" s="313"/>
      <c r="CM120" s="313"/>
      <c r="CN120" s="313"/>
      <c r="CO120" s="313"/>
      <c r="CP120" s="313"/>
      <c r="CQ120" s="313"/>
      <c r="CR120" s="313"/>
      <c r="CS120" s="313"/>
      <c r="CT120" s="313"/>
    </row>
    <row r="121" spans="3:98" x14ac:dyDescent="0.2">
      <c r="C121"/>
      <c r="D121" s="313"/>
      <c r="E121" s="313"/>
      <c r="F121" s="313"/>
      <c r="G121" s="313"/>
      <c r="H121" s="313"/>
      <c r="I121" s="313"/>
      <c r="J121" s="313"/>
      <c r="K121" s="313"/>
      <c r="L121" s="313"/>
      <c r="M121" s="313"/>
      <c r="N121" s="313"/>
      <c r="O121" s="313"/>
      <c r="P121" s="313"/>
      <c r="Q121" s="313"/>
      <c r="R121" s="313"/>
      <c r="S121" s="313"/>
      <c r="T121" s="313"/>
      <c r="U121" s="313"/>
      <c r="V121" s="313"/>
      <c r="W121" s="313"/>
      <c r="X121" s="313"/>
      <c r="Y121" s="313"/>
      <c r="Z121" s="313"/>
      <c r="AA121" s="313"/>
      <c r="AB121" s="313"/>
      <c r="AC121" s="313"/>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3"/>
      <c r="AY121" s="313"/>
      <c r="AZ121" s="313"/>
      <c r="BA121" s="313"/>
      <c r="BB121" s="313"/>
      <c r="BC121" s="313"/>
      <c r="BD121" s="313"/>
      <c r="BE121" s="313"/>
      <c r="BF121" s="313"/>
      <c r="BG121" s="313"/>
      <c r="BH121" s="313"/>
      <c r="BI121" s="313"/>
      <c r="BJ121" s="313"/>
      <c r="BK121" s="313"/>
      <c r="BL121" s="313"/>
      <c r="BM121" s="313"/>
      <c r="BN121" s="313"/>
      <c r="BO121" s="313"/>
      <c r="BP121" s="313"/>
      <c r="BQ121" s="313"/>
      <c r="BR121" s="313"/>
      <c r="BS121" s="313"/>
      <c r="BT121" s="313"/>
      <c r="BU121" s="313"/>
      <c r="BV121" s="313"/>
      <c r="BW121" s="313"/>
      <c r="BX121" s="313"/>
      <c r="BY121" s="313"/>
      <c r="BZ121" s="313"/>
      <c r="CA121" s="313"/>
      <c r="CB121" s="313"/>
      <c r="CC121" s="313"/>
      <c r="CD121" s="313"/>
      <c r="CE121" s="313"/>
      <c r="CF121" s="313"/>
      <c r="CG121" s="313"/>
      <c r="CH121" s="313"/>
      <c r="CI121" s="313"/>
      <c r="CJ121" s="313"/>
      <c r="CK121" s="313"/>
      <c r="CL121" s="313"/>
      <c r="CM121" s="313"/>
      <c r="CN121" s="313"/>
      <c r="CO121" s="313"/>
      <c r="CP121" s="313"/>
      <c r="CQ121" s="313"/>
      <c r="CR121" s="313"/>
      <c r="CS121" s="313"/>
      <c r="CT121" s="313"/>
    </row>
    <row r="122" spans="3:98" x14ac:dyDescent="0.2">
      <c r="C122"/>
      <c r="D122" s="313"/>
      <c r="E122" s="313"/>
      <c r="F122" s="313"/>
      <c r="G122" s="313"/>
      <c r="H122" s="313"/>
      <c r="I122" s="313"/>
      <c r="J122" s="313"/>
      <c r="K122" s="313"/>
      <c r="L122" s="313"/>
      <c r="M122" s="313"/>
      <c r="N122" s="313"/>
      <c r="O122" s="313"/>
      <c r="P122" s="313"/>
      <c r="Q122" s="313"/>
      <c r="R122" s="313"/>
      <c r="S122" s="313"/>
      <c r="T122" s="313"/>
      <c r="U122" s="313"/>
      <c r="V122" s="313"/>
      <c r="W122" s="313"/>
      <c r="X122" s="313"/>
      <c r="Y122" s="313"/>
      <c r="Z122" s="313"/>
      <c r="AA122" s="313"/>
      <c r="AB122" s="313"/>
      <c r="AC122" s="313"/>
      <c r="AD122" s="313"/>
      <c r="AE122" s="313"/>
      <c r="AF122" s="313"/>
      <c r="AG122" s="313"/>
      <c r="AH122" s="313"/>
      <c r="AI122" s="313"/>
      <c r="AJ122" s="313"/>
      <c r="AK122" s="313"/>
      <c r="AL122" s="313"/>
      <c r="AM122" s="313"/>
      <c r="AN122" s="313"/>
      <c r="AO122" s="313"/>
      <c r="AP122" s="313"/>
      <c r="AQ122" s="313"/>
      <c r="AR122" s="313"/>
      <c r="AS122" s="313"/>
      <c r="AT122" s="313"/>
      <c r="AU122" s="313"/>
      <c r="AV122" s="313"/>
      <c r="AW122" s="313"/>
      <c r="AX122" s="313"/>
      <c r="AY122" s="313"/>
      <c r="AZ122" s="313"/>
      <c r="BA122" s="313"/>
      <c r="BB122" s="313"/>
      <c r="BC122" s="313"/>
      <c r="BD122" s="313"/>
      <c r="BE122" s="313"/>
      <c r="BF122" s="313"/>
      <c r="BG122" s="313"/>
      <c r="BH122" s="313"/>
      <c r="BI122" s="313"/>
      <c r="BJ122" s="313"/>
      <c r="BK122" s="313"/>
      <c r="BL122" s="313"/>
      <c r="BM122" s="313"/>
      <c r="BN122" s="313"/>
      <c r="BO122" s="313"/>
      <c r="BP122" s="313"/>
      <c r="BQ122" s="313"/>
      <c r="BR122" s="313"/>
      <c r="BS122" s="313"/>
      <c r="BT122" s="313"/>
      <c r="BU122" s="313"/>
      <c r="BV122" s="313"/>
      <c r="BW122" s="313"/>
      <c r="BX122" s="313"/>
      <c r="BY122" s="313"/>
      <c r="BZ122" s="313"/>
      <c r="CA122" s="313"/>
      <c r="CB122" s="313"/>
      <c r="CC122" s="313"/>
      <c r="CD122" s="313"/>
      <c r="CE122" s="313"/>
      <c r="CF122" s="313"/>
      <c r="CG122" s="313"/>
      <c r="CH122" s="313"/>
      <c r="CI122" s="313"/>
      <c r="CJ122" s="313"/>
      <c r="CK122" s="313"/>
      <c r="CL122" s="313"/>
      <c r="CM122" s="313"/>
      <c r="CN122" s="313"/>
      <c r="CO122" s="313"/>
      <c r="CP122" s="313"/>
      <c r="CQ122" s="313"/>
      <c r="CR122" s="313"/>
      <c r="CS122" s="313"/>
      <c r="CT122" s="313"/>
    </row>
    <row r="123" spans="3:98" x14ac:dyDescent="0.2">
      <c r="C123"/>
      <c r="D123" s="313"/>
      <c r="E123" s="313"/>
      <c r="F123" s="313"/>
      <c r="G123" s="313"/>
      <c r="H123" s="313"/>
      <c r="I123" s="313"/>
      <c r="J123" s="313"/>
      <c r="K123" s="313"/>
      <c r="L123" s="313"/>
      <c r="M123" s="313"/>
      <c r="N123" s="313"/>
      <c r="O123" s="313"/>
      <c r="P123" s="313"/>
      <c r="Q123" s="313"/>
      <c r="R123" s="313"/>
      <c r="S123" s="313"/>
      <c r="T123" s="313"/>
      <c r="U123" s="313"/>
      <c r="V123" s="313"/>
      <c r="W123" s="313"/>
      <c r="X123" s="313"/>
      <c r="Y123" s="313"/>
      <c r="Z123" s="313"/>
      <c r="AA123" s="313"/>
      <c r="AB123" s="313"/>
      <c r="AC123" s="313"/>
      <c r="AD123" s="313"/>
      <c r="AE123" s="313"/>
      <c r="AF123" s="313"/>
      <c r="AG123" s="313"/>
      <c r="AH123" s="313"/>
      <c r="AI123" s="313"/>
      <c r="AJ123" s="313"/>
      <c r="AK123" s="313"/>
      <c r="AL123" s="313"/>
      <c r="AM123" s="313"/>
      <c r="AN123" s="313"/>
      <c r="AO123" s="313"/>
      <c r="AP123" s="313"/>
      <c r="AQ123" s="313"/>
      <c r="AR123" s="313"/>
      <c r="AS123" s="313"/>
      <c r="AT123" s="313"/>
      <c r="AU123" s="313"/>
      <c r="AV123" s="313"/>
      <c r="AW123" s="313"/>
      <c r="AX123" s="313"/>
      <c r="AY123" s="313"/>
      <c r="AZ123" s="313"/>
      <c r="BA123" s="313"/>
      <c r="BB123" s="313"/>
      <c r="BC123" s="313"/>
      <c r="BD123" s="313"/>
      <c r="BE123" s="313"/>
      <c r="BF123" s="313"/>
      <c r="BG123" s="313"/>
      <c r="BH123" s="313"/>
      <c r="BI123" s="313"/>
      <c r="BJ123" s="313"/>
      <c r="BK123" s="313"/>
      <c r="BL123" s="313"/>
      <c r="BM123" s="313"/>
      <c r="BN123" s="313"/>
      <c r="BO123" s="313"/>
      <c r="BP123" s="313"/>
      <c r="BQ123" s="313"/>
      <c r="BR123" s="313"/>
      <c r="BS123" s="313"/>
      <c r="BT123" s="313"/>
      <c r="BU123" s="313"/>
      <c r="BV123" s="313"/>
      <c r="BW123" s="313"/>
      <c r="BX123" s="313"/>
      <c r="BY123" s="313"/>
      <c r="BZ123" s="313"/>
      <c r="CA123" s="313"/>
      <c r="CB123" s="313"/>
      <c r="CC123" s="313"/>
      <c r="CD123" s="313"/>
      <c r="CE123" s="313"/>
      <c r="CF123" s="313"/>
      <c r="CG123" s="313"/>
      <c r="CH123" s="313"/>
      <c r="CI123" s="313"/>
      <c r="CJ123" s="313"/>
      <c r="CK123" s="313"/>
      <c r="CL123" s="313"/>
      <c r="CM123" s="313"/>
      <c r="CN123" s="313"/>
      <c r="CO123" s="313"/>
      <c r="CP123" s="313"/>
      <c r="CQ123" s="313"/>
      <c r="CR123" s="313"/>
      <c r="CS123" s="313"/>
      <c r="CT123" s="313"/>
    </row>
    <row r="124" spans="3:98" x14ac:dyDescent="0.2">
      <c r="C124"/>
      <c r="D124" s="313"/>
      <c r="E124" s="313"/>
      <c r="F124" s="313"/>
      <c r="G124" s="313"/>
      <c r="H124" s="313"/>
      <c r="I124" s="313"/>
      <c r="J124" s="313"/>
      <c r="K124" s="313"/>
      <c r="L124" s="313"/>
      <c r="M124" s="313"/>
      <c r="N124" s="313"/>
      <c r="O124" s="313"/>
      <c r="P124" s="313"/>
      <c r="Q124" s="313"/>
      <c r="R124" s="313"/>
      <c r="S124" s="313"/>
      <c r="T124" s="313"/>
      <c r="U124" s="313"/>
      <c r="V124" s="313"/>
      <c r="W124" s="313"/>
      <c r="X124" s="313"/>
      <c r="Y124" s="313"/>
      <c r="Z124" s="313"/>
      <c r="AA124" s="313"/>
      <c r="AB124" s="313"/>
      <c r="AC124" s="313"/>
      <c r="AD124" s="313"/>
      <c r="AE124" s="313"/>
      <c r="AF124" s="313"/>
      <c r="AG124" s="313"/>
      <c r="AH124" s="313"/>
      <c r="AI124" s="313"/>
      <c r="AJ124" s="313"/>
      <c r="AK124" s="313"/>
      <c r="AL124" s="313"/>
      <c r="AM124" s="313"/>
      <c r="AN124" s="313"/>
      <c r="AO124" s="313"/>
      <c r="AP124" s="313"/>
      <c r="AQ124" s="313"/>
      <c r="AR124" s="313"/>
      <c r="AS124" s="313"/>
      <c r="AT124" s="313"/>
      <c r="AU124" s="313"/>
      <c r="AV124" s="313"/>
      <c r="AW124" s="313"/>
      <c r="AX124" s="313"/>
      <c r="AY124" s="313"/>
      <c r="AZ124" s="313"/>
      <c r="BA124" s="313"/>
      <c r="BB124" s="313"/>
      <c r="BC124" s="313"/>
      <c r="BD124" s="313"/>
      <c r="BE124" s="313"/>
      <c r="BF124" s="313"/>
      <c r="BG124" s="313"/>
      <c r="BH124" s="313"/>
      <c r="BI124" s="313"/>
      <c r="BJ124" s="313"/>
      <c r="BK124" s="313"/>
      <c r="BL124" s="313"/>
      <c r="BM124" s="313"/>
      <c r="BN124" s="313"/>
      <c r="BO124" s="313"/>
      <c r="BP124" s="313"/>
      <c r="BQ124" s="313"/>
      <c r="BR124" s="313"/>
      <c r="BS124" s="313"/>
      <c r="BT124" s="313"/>
      <c r="BU124" s="313"/>
      <c r="BV124" s="313"/>
      <c r="BW124" s="313"/>
      <c r="BX124" s="313"/>
      <c r="BY124" s="313"/>
      <c r="BZ124" s="313"/>
      <c r="CA124" s="313"/>
      <c r="CB124" s="313"/>
      <c r="CC124" s="313"/>
      <c r="CD124" s="313"/>
      <c r="CE124" s="313"/>
      <c r="CF124" s="313"/>
      <c r="CG124" s="313"/>
      <c r="CH124" s="313"/>
      <c r="CI124" s="313"/>
      <c r="CJ124" s="313"/>
      <c r="CK124" s="313"/>
      <c r="CL124" s="313"/>
      <c r="CM124" s="313"/>
      <c r="CN124" s="313"/>
      <c r="CO124" s="313"/>
      <c r="CP124" s="313"/>
      <c r="CQ124" s="313"/>
      <c r="CR124" s="313"/>
      <c r="CS124" s="313"/>
      <c r="CT124" s="313"/>
    </row>
    <row r="125" spans="3:98" x14ac:dyDescent="0.2">
      <c r="C125"/>
      <c r="D125" s="313"/>
      <c r="E125" s="313"/>
      <c r="F125" s="313"/>
      <c r="G125" s="313"/>
      <c r="H125" s="313"/>
      <c r="I125" s="313"/>
      <c r="J125" s="313"/>
      <c r="K125" s="313"/>
      <c r="L125" s="313"/>
      <c r="M125" s="313"/>
      <c r="N125" s="313"/>
      <c r="O125" s="313"/>
      <c r="P125" s="313"/>
      <c r="Q125" s="313"/>
      <c r="R125" s="313"/>
      <c r="S125" s="313"/>
      <c r="T125" s="313"/>
      <c r="U125" s="313"/>
      <c r="V125" s="313"/>
      <c r="W125" s="313"/>
      <c r="X125" s="313"/>
      <c r="Y125" s="313"/>
      <c r="Z125" s="313"/>
      <c r="AA125" s="313"/>
      <c r="AB125" s="313"/>
      <c r="AC125" s="313"/>
      <c r="AD125" s="313"/>
      <c r="AE125" s="313"/>
      <c r="AF125" s="313"/>
      <c r="AG125" s="313"/>
      <c r="AH125" s="313"/>
      <c r="AI125" s="313"/>
      <c r="AJ125" s="313"/>
      <c r="AK125" s="313"/>
      <c r="AL125" s="313"/>
      <c r="AM125" s="313"/>
      <c r="AN125" s="313"/>
      <c r="AO125" s="313"/>
      <c r="AP125" s="313"/>
      <c r="AQ125" s="313"/>
      <c r="AR125" s="313"/>
      <c r="AS125" s="313"/>
      <c r="AT125" s="313"/>
      <c r="AU125" s="313"/>
      <c r="AV125" s="313"/>
      <c r="AW125" s="313"/>
      <c r="AX125" s="313"/>
      <c r="AY125" s="313"/>
      <c r="AZ125" s="313"/>
      <c r="BA125" s="313"/>
      <c r="BB125" s="313"/>
      <c r="BC125" s="313"/>
      <c r="BD125" s="313"/>
      <c r="BE125" s="313"/>
      <c r="BF125" s="313"/>
      <c r="BG125" s="313"/>
      <c r="BH125" s="313"/>
      <c r="BI125" s="313"/>
      <c r="BJ125" s="313"/>
      <c r="BK125" s="313"/>
      <c r="BL125" s="313"/>
      <c r="BM125" s="313"/>
      <c r="BN125" s="313"/>
      <c r="BO125" s="313"/>
      <c r="BP125" s="313"/>
      <c r="BQ125" s="313"/>
      <c r="BR125" s="313"/>
      <c r="BS125" s="313"/>
      <c r="BT125" s="313"/>
      <c r="BU125" s="313"/>
      <c r="BV125" s="313"/>
      <c r="BW125" s="313"/>
      <c r="BX125" s="313"/>
      <c r="BY125" s="313"/>
      <c r="BZ125" s="313"/>
      <c r="CA125" s="313"/>
      <c r="CB125" s="313"/>
      <c r="CC125" s="313"/>
      <c r="CD125" s="313"/>
      <c r="CE125" s="313"/>
      <c r="CF125" s="313"/>
      <c r="CG125" s="313"/>
      <c r="CH125" s="313"/>
      <c r="CI125" s="313"/>
      <c r="CJ125" s="313"/>
      <c r="CK125" s="313"/>
      <c r="CL125" s="313"/>
      <c r="CM125" s="313"/>
      <c r="CN125" s="313"/>
      <c r="CO125" s="313"/>
      <c r="CP125" s="313"/>
      <c r="CQ125" s="313"/>
      <c r="CR125" s="313"/>
      <c r="CS125" s="313"/>
      <c r="CT125" s="313"/>
    </row>
    <row r="126" spans="3:98" x14ac:dyDescent="0.2">
      <c r="C126"/>
      <c r="D126" s="313"/>
      <c r="E126" s="313"/>
      <c r="F126" s="313"/>
      <c r="G126" s="313"/>
      <c r="H126" s="313"/>
      <c r="I126" s="313"/>
      <c r="J126" s="313"/>
      <c r="K126" s="313"/>
      <c r="L126" s="313"/>
      <c r="M126" s="313"/>
      <c r="N126" s="313"/>
      <c r="O126" s="313"/>
      <c r="P126" s="313"/>
      <c r="Q126" s="313"/>
      <c r="R126" s="313"/>
      <c r="S126" s="313"/>
      <c r="T126" s="313"/>
      <c r="U126" s="313"/>
      <c r="V126" s="313"/>
      <c r="W126" s="313"/>
      <c r="X126" s="313"/>
      <c r="Y126" s="313"/>
      <c r="Z126" s="313"/>
      <c r="AA126" s="313"/>
      <c r="AB126" s="313"/>
      <c r="AC126" s="313"/>
      <c r="AD126" s="313"/>
      <c r="AE126" s="313"/>
      <c r="AF126" s="313"/>
      <c r="AG126" s="313"/>
      <c r="AH126" s="313"/>
      <c r="AI126" s="313"/>
      <c r="AJ126" s="313"/>
      <c r="AK126" s="313"/>
      <c r="AL126" s="313"/>
      <c r="AM126" s="313"/>
      <c r="AN126" s="313"/>
      <c r="AO126" s="313"/>
      <c r="AP126" s="313"/>
      <c r="AQ126" s="313"/>
      <c r="AR126" s="313"/>
      <c r="AS126" s="313"/>
      <c r="AT126" s="313"/>
      <c r="AU126" s="313"/>
      <c r="AV126" s="313"/>
      <c r="AW126" s="313"/>
      <c r="AX126" s="313"/>
      <c r="AY126" s="313"/>
      <c r="AZ126" s="313"/>
      <c r="BA126" s="313"/>
      <c r="BB126" s="313"/>
      <c r="BC126" s="313"/>
      <c r="BD126" s="313"/>
      <c r="BE126" s="313"/>
      <c r="BF126" s="313"/>
      <c r="BG126" s="313"/>
      <c r="BH126" s="313"/>
      <c r="BI126" s="313"/>
      <c r="BJ126" s="313"/>
      <c r="BK126" s="313"/>
      <c r="BL126" s="313"/>
      <c r="BM126" s="313"/>
      <c r="BN126" s="313"/>
      <c r="BO126" s="313"/>
      <c r="BP126" s="313"/>
      <c r="BQ126" s="313"/>
      <c r="BR126" s="313"/>
      <c r="BS126" s="313"/>
      <c r="BT126" s="313"/>
      <c r="BU126" s="313"/>
      <c r="BV126" s="313"/>
      <c r="BW126" s="313"/>
      <c r="BX126" s="313"/>
      <c r="BY126" s="313"/>
      <c r="BZ126" s="313"/>
      <c r="CA126" s="313"/>
      <c r="CB126" s="313"/>
      <c r="CC126" s="313"/>
      <c r="CD126" s="313"/>
      <c r="CE126" s="313"/>
      <c r="CF126" s="313"/>
      <c r="CG126" s="313"/>
      <c r="CH126" s="313"/>
      <c r="CI126" s="313"/>
      <c r="CJ126" s="313"/>
      <c r="CK126" s="313"/>
      <c r="CL126" s="313"/>
      <c r="CM126" s="313"/>
      <c r="CN126" s="313"/>
      <c r="CO126" s="313"/>
      <c r="CP126" s="313"/>
      <c r="CQ126" s="313"/>
      <c r="CR126" s="313"/>
      <c r="CS126" s="313"/>
      <c r="CT126" s="313"/>
    </row>
    <row r="127" spans="3:98" x14ac:dyDescent="0.2">
      <c r="C127"/>
      <c r="D127" s="313"/>
      <c r="E127" s="313"/>
      <c r="F127" s="313"/>
      <c r="G127" s="313"/>
      <c r="H127" s="313"/>
      <c r="I127" s="313"/>
      <c r="J127" s="313"/>
      <c r="K127" s="313"/>
      <c r="L127" s="313"/>
      <c r="M127" s="313"/>
      <c r="N127" s="313"/>
      <c r="O127" s="313"/>
      <c r="P127" s="313"/>
      <c r="Q127" s="313"/>
      <c r="R127" s="313"/>
      <c r="S127" s="313"/>
      <c r="T127" s="313"/>
      <c r="U127" s="313"/>
      <c r="V127" s="313"/>
      <c r="W127" s="313"/>
      <c r="X127" s="313"/>
      <c r="Y127" s="313"/>
      <c r="Z127" s="313"/>
      <c r="AA127" s="313"/>
      <c r="AB127" s="313"/>
      <c r="AC127" s="313"/>
      <c r="AD127" s="313"/>
      <c r="AE127" s="313"/>
      <c r="AF127" s="313"/>
      <c r="AG127" s="313"/>
      <c r="AH127" s="313"/>
      <c r="AI127" s="313"/>
      <c r="AJ127" s="313"/>
      <c r="AK127" s="313"/>
      <c r="AL127" s="313"/>
      <c r="AM127" s="313"/>
      <c r="AN127" s="313"/>
      <c r="AO127" s="313"/>
      <c r="AP127" s="313"/>
      <c r="AQ127" s="313"/>
      <c r="AR127" s="313"/>
      <c r="AS127" s="313"/>
      <c r="AT127" s="313"/>
      <c r="AU127" s="313"/>
      <c r="AV127" s="313"/>
      <c r="AW127" s="313"/>
      <c r="AX127" s="313"/>
      <c r="AY127" s="313"/>
      <c r="AZ127" s="313"/>
      <c r="BA127" s="313"/>
      <c r="BB127" s="313"/>
      <c r="BC127" s="313"/>
      <c r="BD127" s="313"/>
      <c r="BE127" s="313"/>
      <c r="BF127" s="313"/>
      <c r="BG127" s="313"/>
      <c r="BH127" s="313"/>
      <c r="BI127" s="313"/>
      <c r="BJ127" s="313"/>
      <c r="BK127" s="313"/>
      <c r="BL127" s="313"/>
      <c r="BM127" s="313"/>
      <c r="BN127" s="313"/>
      <c r="BO127" s="313"/>
      <c r="BP127" s="313"/>
      <c r="BQ127" s="313"/>
      <c r="BR127" s="313"/>
      <c r="BS127" s="313"/>
      <c r="BT127" s="313"/>
      <c r="BU127" s="313"/>
      <c r="BV127" s="313"/>
      <c r="BW127" s="313"/>
      <c r="BX127" s="313"/>
      <c r="BY127" s="313"/>
      <c r="BZ127" s="313"/>
      <c r="CA127" s="313"/>
      <c r="CB127" s="313"/>
      <c r="CC127" s="313"/>
      <c r="CD127" s="313"/>
      <c r="CE127" s="313"/>
      <c r="CF127" s="313"/>
      <c r="CG127" s="313"/>
      <c r="CH127" s="313"/>
      <c r="CI127" s="313"/>
      <c r="CJ127" s="313"/>
      <c r="CK127" s="313"/>
      <c r="CL127" s="313"/>
      <c r="CM127" s="313"/>
      <c r="CN127" s="313"/>
      <c r="CO127" s="313"/>
      <c r="CP127" s="313"/>
      <c r="CQ127" s="313"/>
      <c r="CR127" s="313"/>
      <c r="CS127" s="313"/>
      <c r="CT127" s="313"/>
    </row>
    <row r="128" spans="3:98" x14ac:dyDescent="0.2">
      <c r="C128"/>
      <c r="D128" s="313"/>
      <c r="E128" s="313"/>
      <c r="F128" s="313"/>
      <c r="G128" s="313"/>
      <c r="H128" s="313"/>
      <c r="I128" s="313"/>
      <c r="J128" s="313"/>
      <c r="K128" s="313"/>
      <c r="L128" s="313"/>
      <c r="M128" s="313"/>
      <c r="N128" s="313"/>
      <c r="O128" s="313"/>
      <c r="P128" s="313"/>
      <c r="Q128" s="313"/>
      <c r="R128" s="313"/>
      <c r="S128" s="313"/>
      <c r="T128" s="313"/>
      <c r="U128" s="313"/>
      <c r="V128" s="313"/>
      <c r="W128" s="313"/>
      <c r="X128" s="313"/>
      <c r="Y128" s="313"/>
      <c r="Z128" s="313"/>
      <c r="AA128" s="313"/>
      <c r="AB128" s="313"/>
      <c r="AC128" s="313"/>
      <c r="AD128" s="313"/>
      <c r="AE128" s="313"/>
      <c r="AF128" s="313"/>
      <c r="AG128" s="313"/>
      <c r="AH128" s="313"/>
      <c r="AI128" s="313"/>
      <c r="AJ128" s="313"/>
      <c r="AK128" s="313"/>
      <c r="AL128" s="313"/>
      <c r="AM128" s="313"/>
      <c r="AN128" s="313"/>
      <c r="AO128" s="313"/>
      <c r="AP128" s="313"/>
      <c r="AQ128" s="313"/>
      <c r="AR128" s="313"/>
      <c r="AS128" s="313"/>
      <c r="AT128" s="313"/>
      <c r="AU128" s="313"/>
      <c r="AV128" s="313"/>
      <c r="AW128" s="313"/>
      <c r="AX128" s="313"/>
      <c r="AY128" s="313"/>
      <c r="AZ128" s="313"/>
      <c r="BA128" s="313"/>
      <c r="BB128" s="313"/>
      <c r="BC128" s="313"/>
      <c r="BD128" s="313"/>
      <c r="BE128" s="313"/>
      <c r="BF128" s="313"/>
      <c r="BG128" s="313"/>
      <c r="BH128" s="313"/>
      <c r="BI128" s="313"/>
      <c r="BJ128" s="313"/>
      <c r="BK128" s="313"/>
      <c r="BL128" s="313"/>
      <c r="BM128" s="313"/>
      <c r="BN128" s="313"/>
      <c r="BO128" s="313"/>
      <c r="BP128" s="313"/>
      <c r="BQ128" s="313"/>
      <c r="BR128" s="313"/>
      <c r="BS128" s="313"/>
      <c r="BT128" s="313"/>
      <c r="BU128" s="313"/>
      <c r="BV128" s="313"/>
      <c r="BW128" s="313"/>
      <c r="BX128" s="313"/>
      <c r="BY128" s="313"/>
      <c r="BZ128" s="313"/>
      <c r="CA128" s="313"/>
      <c r="CB128" s="313"/>
      <c r="CC128" s="313"/>
      <c r="CD128" s="313"/>
      <c r="CE128" s="313"/>
      <c r="CF128" s="313"/>
      <c r="CG128" s="313"/>
      <c r="CH128" s="313"/>
      <c r="CI128" s="313"/>
      <c r="CJ128" s="313"/>
      <c r="CK128" s="313"/>
      <c r="CL128" s="313"/>
      <c r="CM128" s="313"/>
      <c r="CN128" s="313"/>
      <c r="CO128" s="313"/>
      <c r="CP128" s="313"/>
      <c r="CQ128" s="313"/>
      <c r="CR128" s="313"/>
      <c r="CS128" s="313"/>
      <c r="CT128" s="313"/>
    </row>
    <row r="129" spans="3:98" x14ac:dyDescent="0.2">
      <c r="C129"/>
      <c r="D129" s="313"/>
      <c r="E129" s="313"/>
      <c r="F129" s="313"/>
      <c r="G129" s="313"/>
      <c r="H129" s="313"/>
      <c r="I129" s="313"/>
      <c r="J129" s="313"/>
      <c r="K129" s="313"/>
      <c r="L129" s="313"/>
      <c r="M129" s="313"/>
      <c r="N129" s="313"/>
      <c r="O129" s="313"/>
      <c r="P129" s="313"/>
      <c r="Q129" s="313"/>
      <c r="R129" s="313"/>
      <c r="S129" s="313"/>
      <c r="T129" s="313"/>
      <c r="U129" s="313"/>
      <c r="V129" s="313"/>
      <c r="W129" s="313"/>
      <c r="X129" s="313"/>
      <c r="Y129" s="313"/>
      <c r="Z129" s="313"/>
      <c r="AA129" s="313"/>
      <c r="AB129" s="313"/>
      <c r="AC129" s="313"/>
      <c r="AD129" s="313"/>
      <c r="AE129" s="313"/>
      <c r="AF129" s="313"/>
      <c r="AG129" s="313"/>
      <c r="AH129" s="313"/>
      <c r="AI129" s="313"/>
      <c r="AJ129" s="313"/>
      <c r="AK129" s="313"/>
      <c r="AL129" s="313"/>
      <c r="AM129" s="313"/>
      <c r="AN129" s="313"/>
      <c r="AO129" s="313"/>
      <c r="AP129" s="313"/>
      <c r="AQ129" s="313"/>
      <c r="AR129" s="313"/>
      <c r="AS129" s="313"/>
      <c r="AT129" s="313"/>
      <c r="AU129" s="313"/>
      <c r="AV129" s="313"/>
      <c r="AW129" s="313"/>
      <c r="AX129" s="313"/>
      <c r="AY129" s="313"/>
      <c r="AZ129" s="313"/>
      <c r="BA129" s="313"/>
      <c r="BB129" s="313"/>
      <c r="BC129" s="313"/>
      <c r="BD129" s="313"/>
      <c r="BE129" s="313"/>
      <c r="BF129" s="313"/>
      <c r="BG129" s="313"/>
      <c r="BH129" s="313"/>
      <c r="BI129" s="313"/>
      <c r="BJ129" s="313"/>
      <c r="BK129" s="313"/>
      <c r="BL129" s="313"/>
      <c r="BM129" s="313"/>
      <c r="BN129" s="313"/>
      <c r="BO129" s="313"/>
      <c r="BP129" s="313"/>
      <c r="BQ129" s="313"/>
      <c r="BR129" s="313"/>
      <c r="BS129" s="313"/>
      <c r="BT129" s="313"/>
      <c r="BU129" s="313"/>
      <c r="BV129" s="313"/>
      <c r="BW129" s="313"/>
      <c r="BX129" s="313"/>
      <c r="BY129" s="313"/>
      <c r="BZ129" s="313"/>
      <c r="CA129" s="313"/>
      <c r="CB129" s="313"/>
      <c r="CC129" s="313"/>
      <c r="CD129" s="313"/>
      <c r="CE129" s="313"/>
      <c r="CF129" s="313"/>
      <c r="CG129" s="313"/>
      <c r="CH129" s="313"/>
      <c r="CI129" s="313"/>
      <c r="CJ129" s="313"/>
      <c r="CK129" s="313"/>
      <c r="CL129" s="313"/>
      <c r="CM129" s="313"/>
      <c r="CN129" s="313"/>
      <c r="CO129" s="313"/>
      <c r="CP129" s="313"/>
      <c r="CQ129" s="313"/>
      <c r="CR129" s="313"/>
      <c r="CS129" s="313"/>
      <c r="CT129" s="313"/>
    </row>
    <row r="130" spans="3:98" x14ac:dyDescent="0.2">
      <c r="C130"/>
      <c r="D130" s="313"/>
      <c r="E130" s="313"/>
      <c r="F130" s="313"/>
      <c r="G130" s="313"/>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3"/>
      <c r="AY130" s="313"/>
      <c r="AZ130" s="313"/>
      <c r="BA130" s="313"/>
      <c r="BB130" s="313"/>
      <c r="BC130" s="313"/>
      <c r="BD130" s="313"/>
      <c r="BE130" s="313"/>
      <c r="BF130" s="313"/>
      <c r="BG130" s="313"/>
      <c r="BH130" s="313"/>
      <c r="BI130" s="313"/>
      <c r="BJ130" s="313"/>
      <c r="BK130" s="313"/>
      <c r="BL130" s="313"/>
      <c r="BM130" s="313"/>
      <c r="BN130" s="313"/>
      <c r="BO130" s="313"/>
      <c r="BP130" s="313"/>
      <c r="BQ130" s="313"/>
      <c r="BR130" s="313"/>
      <c r="BS130" s="313"/>
      <c r="BT130" s="313"/>
      <c r="BU130" s="313"/>
      <c r="BV130" s="313"/>
      <c r="BW130" s="313"/>
      <c r="BX130" s="313"/>
      <c r="BY130" s="313"/>
      <c r="BZ130" s="313"/>
      <c r="CA130" s="313"/>
      <c r="CB130" s="313"/>
      <c r="CC130" s="313"/>
      <c r="CD130" s="313"/>
      <c r="CE130" s="313"/>
      <c r="CF130" s="313"/>
      <c r="CG130" s="313"/>
      <c r="CH130" s="313"/>
      <c r="CI130" s="313"/>
      <c r="CJ130" s="313"/>
      <c r="CK130" s="313"/>
      <c r="CL130" s="313"/>
      <c r="CM130" s="313"/>
      <c r="CN130" s="313"/>
      <c r="CO130" s="313"/>
      <c r="CP130" s="313"/>
      <c r="CQ130" s="313"/>
      <c r="CR130" s="313"/>
      <c r="CS130" s="313"/>
      <c r="CT130" s="313"/>
    </row>
    <row r="131" spans="3:98" x14ac:dyDescent="0.2">
      <c r="C131"/>
      <c r="D131" s="313"/>
      <c r="E131" s="313"/>
      <c r="F131" s="313"/>
      <c r="G131" s="313"/>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3"/>
      <c r="AY131" s="313"/>
      <c r="AZ131" s="313"/>
      <c r="BA131" s="313"/>
      <c r="BB131" s="313"/>
      <c r="BC131" s="313"/>
      <c r="BD131" s="313"/>
      <c r="BE131" s="313"/>
      <c r="BF131" s="313"/>
      <c r="BG131" s="313"/>
      <c r="BH131" s="313"/>
      <c r="BI131" s="313"/>
      <c r="BJ131" s="313"/>
      <c r="BK131" s="313"/>
      <c r="BL131" s="313"/>
      <c r="BM131" s="313"/>
      <c r="BN131" s="313"/>
      <c r="BO131" s="313"/>
      <c r="BP131" s="313"/>
      <c r="BQ131" s="313"/>
      <c r="BR131" s="313"/>
      <c r="BS131" s="313"/>
      <c r="BT131" s="313"/>
      <c r="BU131" s="313"/>
      <c r="BV131" s="313"/>
      <c r="BW131" s="313"/>
      <c r="BX131" s="313"/>
      <c r="BY131" s="313"/>
      <c r="BZ131" s="313"/>
      <c r="CA131" s="313"/>
      <c r="CB131" s="313"/>
      <c r="CC131" s="313"/>
      <c r="CD131" s="313"/>
      <c r="CE131" s="313"/>
      <c r="CF131" s="313"/>
      <c r="CG131" s="313"/>
      <c r="CH131" s="313"/>
      <c r="CI131" s="313"/>
      <c r="CJ131" s="313"/>
      <c r="CK131" s="313"/>
      <c r="CL131" s="313"/>
      <c r="CM131" s="313"/>
      <c r="CN131" s="313"/>
      <c r="CO131" s="313"/>
      <c r="CP131" s="313"/>
      <c r="CQ131" s="313"/>
      <c r="CR131" s="313"/>
      <c r="CS131" s="313"/>
      <c r="CT131" s="313"/>
    </row>
    <row r="132" spans="3:98" x14ac:dyDescent="0.2">
      <c r="C132"/>
      <c r="D132" s="313"/>
      <c r="E132" s="313"/>
      <c r="F132" s="313"/>
      <c r="G132" s="313"/>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3"/>
      <c r="AJ132" s="313"/>
      <c r="AK132" s="313"/>
      <c r="AL132" s="313"/>
      <c r="AM132" s="313"/>
      <c r="AN132" s="313"/>
      <c r="AO132" s="313"/>
      <c r="AP132" s="313"/>
      <c r="AQ132" s="313"/>
      <c r="AR132" s="313"/>
      <c r="AS132" s="313"/>
      <c r="AT132" s="313"/>
      <c r="AU132" s="313"/>
      <c r="AV132" s="313"/>
      <c r="AW132" s="313"/>
      <c r="AX132" s="313"/>
      <c r="AY132" s="313"/>
      <c r="AZ132" s="313"/>
      <c r="BA132" s="313"/>
      <c r="BB132" s="313"/>
      <c r="BC132" s="313"/>
      <c r="BD132" s="313"/>
      <c r="BE132" s="313"/>
      <c r="BF132" s="313"/>
      <c r="BG132" s="313"/>
      <c r="BH132" s="313"/>
      <c r="BI132" s="313"/>
      <c r="BJ132" s="313"/>
      <c r="BK132" s="313"/>
      <c r="BL132" s="313"/>
      <c r="BM132" s="313"/>
      <c r="BN132" s="313"/>
      <c r="BO132" s="313"/>
      <c r="BP132" s="313"/>
      <c r="BQ132" s="313"/>
      <c r="BR132" s="313"/>
      <c r="BS132" s="313"/>
      <c r="BT132" s="313"/>
      <c r="BU132" s="313"/>
      <c r="BV132" s="313"/>
      <c r="BW132" s="313"/>
      <c r="BX132" s="313"/>
      <c r="BY132" s="313"/>
      <c r="BZ132" s="313"/>
      <c r="CA132" s="313"/>
      <c r="CB132" s="313"/>
      <c r="CC132" s="313"/>
      <c r="CD132" s="313"/>
      <c r="CE132" s="313"/>
      <c r="CF132" s="313"/>
      <c r="CG132" s="313"/>
      <c r="CH132" s="313"/>
      <c r="CI132" s="313"/>
      <c r="CJ132" s="313"/>
      <c r="CK132" s="313"/>
      <c r="CL132" s="313"/>
      <c r="CM132" s="313"/>
      <c r="CN132" s="313"/>
      <c r="CO132" s="313"/>
      <c r="CP132" s="313"/>
      <c r="CQ132" s="313"/>
      <c r="CR132" s="313"/>
      <c r="CS132" s="313"/>
      <c r="CT132" s="313"/>
    </row>
    <row r="133" spans="3:98" x14ac:dyDescent="0.2">
      <c r="C133"/>
      <c r="D133" s="313"/>
      <c r="E133" s="313"/>
      <c r="F133" s="313"/>
      <c r="G133" s="313"/>
      <c r="H133" s="313"/>
      <c r="I133" s="313"/>
      <c r="J133" s="313"/>
      <c r="K133" s="313"/>
      <c r="L133" s="313"/>
      <c r="M133" s="313"/>
      <c r="N133" s="313"/>
      <c r="O133" s="313"/>
      <c r="P133" s="313"/>
      <c r="Q133" s="313"/>
      <c r="R133" s="313"/>
      <c r="S133" s="313"/>
      <c r="T133" s="313"/>
      <c r="U133" s="313"/>
      <c r="V133" s="313"/>
      <c r="W133" s="313"/>
      <c r="X133" s="313"/>
      <c r="Y133" s="313"/>
      <c r="Z133" s="313"/>
      <c r="AA133" s="313"/>
      <c r="AB133" s="313"/>
      <c r="AC133" s="313"/>
      <c r="AD133" s="313"/>
      <c r="AE133" s="313"/>
      <c r="AF133" s="313"/>
      <c r="AG133" s="313"/>
      <c r="AH133" s="313"/>
      <c r="AI133" s="313"/>
      <c r="AJ133" s="313"/>
      <c r="AK133" s="313"/>
      <c r="AL133" s="313"/>
      <c r="AM133" s="313"/>
      <c r="AN133" s="313"/>
      <c r="AO133" s="313"/>
      <c r="AP133" s="313"/>
      <c r="AQ133" s="313"/>
      <c r="AR133" s="313"/>
      <c r="AS133" s="313"/>
      <c r="AT133" s="313"/>
      <c r="AU133" s="313"/>
      <c r="AV133" s="313"/>
      <c r="AW133" s="313"/>
      <c r="AX133" s="313"/>
      <c r="AY133" s="313"/>
      <c r="AZ133" s="313"/>
      <c r="BA133" s="313"/>
      <c r="BB133" s="313"/>
      <c r="BC133" s="313"/>
      <c r="BD133" s="313"/>
      <c r="BE133" s="313"/>
      <c r="BF133" s="313"/>
      <c r="BG133" s="313"/>
      <c r="BH133" s="313"/>
      <c r="BI133" s="313"/>
      <c r="BJ133" s="313"/>
      <c r="BK133" s="313"/>
      <c r="BL133" s="313"/>
      <c r="BM133" s="313"/>
      <c r="BN133" s="313"/>
      <c r="BO133" s="313"/>
      <c r="BP133" s="313"/>
      <c r="BQ133" s="313"/>
      <c r="BR133" s="313"/>
      <c r="BS133" s="313"/>
      <c r="BT133" s="313"/>
      <c r="BU133" s="313"/>
      <c r="BV133" s="313"/>
      <c r="BW133" s="313"/>
      <c r="BX133" s="313"/>
      <c r="BY133" s="313"/>
      <c r="BZ133" s="313"/>
      <c r="CA133" s="313"/>
      <c r="CB133" s="313"/>
      <c r="CC133" s="313"/>
      <c r="CD133" s="313"/>
      <c r="CE133" s="313"/>
      <c r="CF133" s="313"/>
      <c r="CG133" s="313"/>
      <c r="CH133" s="313"/>
      <c r="CI133" s="313"/>
      <c r="CJ133" s="313"/>
      <c r="CK133" s="313"/>
      <c r="CL133" s="313"/>
      <c r="CM133" s="313"/>
      <c r="CN133" s="313"/>
      <c r="CO133" s="313"/>
      <c r="CP133" s="313"/>
      <c r="CQ133" s="313"/>
      <c r="CR133" s="313"/>
      <c r="CS133" s="313"/>
      <c r="CT133" s="313"/>
    </row>
    <row r="134" spans="3:98" x14ac:dyDescent="0.2">
      <c r="C134"/>
      <c r="D134" s="313"/>
      <c r="E134" s="313"/>
      <c r="F134" s="313"/>
      <c r="G134" s="313"/>
      <c r="H134" s="313"/>
      <c r="I134" s="313"/>
      <c r="J134" s="313"/>
      <c r="K134" s="313"/>
      <c r="L134" s="313"/>
      <c r="M134" s="313"/>
      <c r="N134" s="313"/>
      <c r="O134" s="313"/>
      <c r="P134" s="313"/>
      <c r="Q134" s="313"/>
      <c r="R134" s="313"/>
      <c r="S134" s="313"/>
      <c r="T134" s="313"/>
      <c r="U134" s="313"/>
      <c r="V134" s="313"/>
      <c r="W134" s="313"/>
      <c r="X134" s="313"/>
      <c r="Y134" s="313"/>
      <c r="Z134" s="313"/>
      <c r="AA134" s="313"/>
      <c r="AB134" s="313"/>
      <c r="AC134" s="313"/>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3"/>
      <c r="AY134" s="313"/>
      <c r="AZ134" s="313"/>
      <c r="BA134" s="313"/>
      <c r="BB134" s="313"/>
      <c r="BC134" s="313"/>
      <c r="BD134" s="313"/>
      <c r="BE134" s="313"/>
      <c r="BF134" s="313"/>
      <c r="BG134" s="313"/>
      <c r="BH134" s="313"/>
      <c r="BI134" s="313"/>
      <c r="BJ134" s="313"/>
      <c r="BK134" s="313"/>
      <c r="BL134" s="313"/>
      <c r="BM134" s="313"/>
      <c r="BN134" s="313"/>
      <c r="BO134" s="313"/>
      <c r="BP134" s="313"/>
      <c r="BQ134" s="313"/>
      <c r="BR134" s="313"/>
      <c r="BS134" s="313"/>
      <c r="BT134" s="313"/>
      <c r="BU134" s="313"/>
      <c r="BV134" s="313"/>
      <c r="BW134" s="313"/>
      <c r="BX134" s="313"/>
      <c r="BY134" s="313"/>
      <c r="BZ134" s="313"/>
      <c r="CA134" s="313"/>
      <c r="CB134" s="313"/>
      <c r="CC134" s="313"/>
      <c r="CD134" s="313"/>
      <c r="CE134" s="313"/>
      <c r="CF134" s="313"/>
      <c r="CG134" s="313"/>
      <c r="CH134" s="313"/>
      <c r="CI134" s="313"/>
      <c r="CJ134" s="313"/>
      <c r="CK134" s="313"/>
      <c r="CL134" s="313"/>
      <c r="CM134" s="313"/>
      <c r="CN134" s="313"/>
      <c r="CO134" s="313"/>
      <c r="CP134" s="313"/>
      <c r="CQ134" s="313"/>
      <c r="CR134" s="313"/>
      <c r="CS134" s="313"/>
      <c r="CT134" s="313"/>
    </row>
    <row r="135" spans="3:98" x14ac:dyDescent="0.2">
      <c r="C135"/>
      <c r="D135" s="313"/>
      <c r="E135" s="313"/>
      <c r="F135" s="313"/>
      <c r="G135" s="313"/>
      <c r="H135" s="313"/>
      <c r="I135" s="313"/>
      <c r="J135" s="313"/>
      <c r="K135" s="313"/>
      <c r="L135" s="313"/>
      <c r="M135" s="313"/>
      <c r="N135" s="313"/>
      <c r="O135" s="313"/>
      <c r="P135" s="313"/>
      <c r="Q135" s="313"/>
      <c r="R135" s="313"/>
      <c r="S135" s="313"/>
      <c r="T135" s="313"/>
      <c r="U135" s="313"/>
      <c r="V135" s="313"/>
      <c r="W135" s="313"/>
      <c r="X135" s="313"/>
      <c r="Y135" s="313"/>
      <c r="Z135" s="313"/>
      <c r="AA135" s="313"/>
      <c r="AB135" s="313"/>
      <c r="AC135" s="313"/>
      <c r="AD135" s="313"/>
      <c r="AE135" s="313"/>
      <c r="AF135" s="313"/>
      <c r="AG135" s="313"/>
      <c r="AH135" s="313"/>
      <c r="AI135" s="313"/>
      <c r="AJ135" s="313"/>
      <c r="AK135" s="313"/>
      <c r="AL135" s="313"/>
      <c r="AM135" s="313"/>
      <c r="AN135" s="313"/>
      <c r="AO135" s="313"/>
      <c r="AP135" s="313"/>
      <c r="AQ135" s="313"/>
      <c r="AR135" s="313"/>
      <c r="AS135" s="313"/>
      <c r="AT135" s="313"/>
      <c r="AU135" s="313"/>
      <c r="AV135" s="313"/>
      <c r="AW135" s="313"/>
      <c r="AX135" s="313"/>
      <c r="AY135" s="313"/>
      <c r="AZ135" s="313"/>
      <c r="BA135" s="313"/>
      <c r="BB135" s="313"/>
      <c r="BC135" s="313"/>
      <c r="BD135" s="313"/>
      <c r="BE135" s="313"/>
      <c r="BF135" s="313"/>
      <c r="BG135" s="313"/>
      <c r="BH135" s="313"/>
      <c r="BI135" s="313"/>
      <c r="BJ135" s="313"/>
      <c r="BK135" s="313"/>
      <c r="BL135" s="313"/>
      <c r="BM135" s="313"/>
      <c r="BN135" s="313"/>
      <c r="BO135" s="313"/>
      <c r="BP135" s="313"/>
      <c r="BQ135" s="313"/>
      <c r="BR135" s="313"/>
      <c r="BS135" s="313"/>
      <c r="BT135" s="313"/>
      <c r="BU135" s="313"/>
      <c r="BV135" s="313"/>
      <c r="BW135" s="313"/>
      <c r="BX135" s="313"/>
      <c r="BY135" s="313"/>
      <c r="BZ135" s="313"/>
      <c r="CA135" s="313"/>
      <c r="CB135" s="313"/>
      <c r="CC135" s="313"/>
      <c r="CD135" s="313"/>
      <c r="CE135" s="313"/>
      <c r="CF135" s="313"/>
      <c r="CG135" s="313"/>
      <c r="CH135" s="313"/>
      <c r="CI135" s="313"/>
      <c r="CJ135" s="313"/>
      <c r="CK135" s="313"/>
      <c r="CL135" s="313"/>
      <c r="CM135" s="313"/>
      <c r="CN135" s="313"/>
      <c r="CO135" s="313"/>
      <c r="CP135" s="313"/>
      <c r="CQ135" s="313"/>
      <c r="CR135" s="313"/>
      <c r="CS135" s="313"/>
      <c r="CT135" s="313"/>
    </row>
    <row r="136" spans="3:98" x14ac:dyDescent="0.2">
      <c r="C136"/>
      <c r="D136" s="313"/>
      <c r="E136" s="313"/>
      <c r="F136" s="313"/>
      <c r="G136" s="313"/>
      <c r="H136" s="313"/>
      <c r="I136" s="313"/>
      <c r="J136" s="313"/>
      <c r="K136" s="313"/>
      <c r="L136" s="313"/>
      <c r="M136" s="313"/>
      <c r="N136" s="313"/>
      <c r="O136" s="313"/>
      <c r="P136" s="313"/>
      <c r="Q136" s="313"/>
      <c r="R136" s="313"/>
      <c r="S136" s="313"/>
      <c r="T136" s="313"/>
      <c r="U136" s="313"/>
      <c r="V136" s="313"/>
      <c r="W136" s="313"/>
      <c r="X136" s="313"/>
      <c r="Y136" s="313"/>
      <c r="Z136" s="313"/>
      <c r="AA136" s="313"/>
      <c r="AB136" s="313"/>
      <c r="AC136" s="313"/>
      <c r="AD136" s="313"/>
      <c r="AE136" s="313"/>
      <c r="AF136" s="313"/>
      <c r="AG136" s="313"/>
      <c r="AH136" s="313"/>
      <c r="AI136" s="313"/>
      <c r="AJ136" s="313"/>
      <c r="AK136" s="313"/>
      <c r="AL136" s="313"/>
      <c r="AM136" s="313"/>
      <c r="AN136" s="313"/>
      <c r="AO136" s="313"/>
      <c r="AP136" s="313"/>
      <c r="AQ136" s="313"/>
      <c r="AR136" s="313"/>
      <c r="AS136" s="313"/>
      <c r="AT136" s="313"/>
      <c r="AU136" s="313"/>
      <c r="AV136" s="313"/>
      <c r="AW136" s="313"/>
      <c r="AX136" s="313"/>
      <c r="AY136" s="313"/>
      <c r="AZ136" s="313"/>
      <c r="BA136" s="313"/>
      <c r="BB136" s="313"/>
      <c r="BC136" s="313"/>
      <c r="BD136" s="313"/>
      <c r="BE136" s="313"/>
      <c r="BF136" s="313"/>
      <c r="BG136" s="313"/>
      <c r="BH136" s="313"/>
      <c r="BI136" s="313"/>
      <c r="BJ136" s="313"/>
      <c r="BK136" s="313"/>
      <c r="BL136" s="313"/>
      <c r="BM136" s="313"/>
      <c r="BN136" s="313"/>
      <c r="BO136" s="313"/>
      <c r="BP136" s="313"/>
      <c r="BQ136" s="313"/>
      <c r="BR136" s="313"/>
      <c r="BS136" s="313"/>
      <c r="BT136" s="313"/>
      <c r="BU136" s="313"/>
      <c r="BV136" s="313"/>
      <c r="BW136" s="313"/>
      <c r="BX136" s="313"/>
      <c r="BY136" s="313"/>
      <c r="BZ136" s="313"/>
      <c r="CA136" s="313"/>
      <c r="CB136" s="313"/>
      <c r="CC136" s="313"/>
      <c r="CD136" s="313"/>
      <c r="CE136" s="313"/>
      <c r="CF136" s="313"/>
      <c r="CG136" s="313"/>
      <c r="CH136" s="313"/>
      <c r="CI136" s="313"/>
      <c r="CJ136" s="313"/>
      <c r="CK136" s="313"/>
      <c r="CL136" s="313"/>
      <c r="CM136" s="313"/>
      <c r="CN136" s="313"/>
      <c r="CO136" s="313"/>
      <c r="CP136" s="313"/>
      <c r="CQ136" s="313"/>
      <c r="CR136" s="313"/>
      <c r="CS136" s="313"/>
      <c r="CT136" s="313"/>
    </row>
    <row r="137" spans="3:98" x14ac:dyDescent="0.2">
      <c r="C137"/>
      <c r="D137" s="313"/>
      <c r="E137" s="313"/>
      <c r="F137" s="313"/>
      <c r="G137" s="313"/>
      <c r="H137" s="313"/>
      <c r="I137" s="313"/>
      <c r="J137" s="313"/>
      <c r="K137" s="313"/>
      <c r="L137" s="313"/>
      <c r="M137" s="313"/>
      <c r="N137" s="313"/>
      <c r="O137" s="313"/>
      <c r="P137" s="313"/>
      <c r="Q137" s="313"/>
      <c r="R137" s="313"/>
      <c r="S137" s="313"/>
      <c r="T137" s="313"/>
      <c r="U137" s="313"/>
      <c r="V137" s="313"/>
      <c r="W137" s="313"/>
      <c r="X137" s="313"/>
      <c r="Y137" s="313"/>
      <c r="Z137" s="313"/>
      <c r="AA137" s="313"/>
      <c r="AB137" s="313"/>
      <c r="AC137" s="313"/>
      <c r="AD137" s="313"/>
      <c r="AE137" s="313"/>
      <c r="AF137" s="313"/>
      <c r="AG137" s="313"/>
      <c r="AH137" s="313"/>
      <c r="AI137" s="313"/>
      <c r="AJ137" s="313"/>
      <c r="AK137" s="313"/>
      <c r="AL137" s="313"/>
      <c r="AM137" s="313"/>
      <c r="AN137" s="313"/>
      <c r="AO137" s="313"/>
      <c r="AP137" s="313"/>
      <c r="AQ137" s="313"/>
      <c r="AR137" s="313"/>
      <c r="AS137" s="313"/>
      <c r="AT137" s="313"/>
      <c r="AU137" s="313"/>
      <c r="AV137" s="313"/>
      <c r="AW137" s="313"/>
      <c r="AX137" s="313"/>
      <c r="AY137" s="313"/>
      <c r="AZ137" s="313"/>
      <c r="BA137" s="313"/>
      <c r="BB137" s="313"/>
      <c r="BC137" s="313"/>
      <c r="BD137" s="313"/>
      <c r="BE137" s="313"/>
      <c r="BF137" s="313"/>
      <c r="BG137" s="313"/>
      <c r="BH137" s="313"/>
      <c r="BI137" s="313"/>
      <c r="BJ137" s="313"/>
      <c r="BK137" s="313"/>
      <c r="BL137" s="313"/>
      <c r="BM137" s="313"/>
      <c r="BN137" s="313"/>
      <c r="BO137" s="313"/>
      <c r="BP137" s="313"/>
      <c r="BQ137" s="313"/>
      <c r="BR137" s="313"/>
      <c r="BS137" s="313"/>
      <c r="BT137" s="313"/>
      <c r="BU137" s="313"/>
      <c r="BV137" s="313"/>
      <c r="BW137" s="313"/>
      <c r="BX137" s="313"/>
      <c r="BY137" s="313"/>
      <c r="BZ137" s="313"/>
      <c r="CA137" s="313"/>
      <c r="CB137" s="313"/>
      <c r="CC137" s="313"/>
      <c r="CD137" s="313"/>
      <c r="CE137" s="313"/>
      <c r="CF137" s="313"/>
      <c r="CG137" s="313"/>
      <c r="CH137" s="313"/>
      <c r="CI137" s="313"/>
      <c r="CJ137" s="313"/>
      <c r="CK137" s="313"/>
      <c r="CL137" s="313"/>
      <c r="CM137" s="313"/>
      <c r="CN137" s="313"/>
      <c r="CO137" s="313"/>
      <c r="CP137" s="313"/>
      <c r="CQ137" s="313"/>
      <c r="CR137" s="313"/>
      <c r="CS137" s="313"/>
      <c r="CT137" s="313"/>
    </row>
    <row r="138" spans="3:98" x14ac:dyDescent="0.2">
      <c r="C138"/>
      <c r="D138" s="313"/>
      <c r="E138" s="313"/>
      <c r="F138" s="313"/>
      <c r="G138" s="313"/>
      <c r="H138" s="313"/>
      <c r="I138" s="313"/>
      <c r="J138" s="313"/>
      <c r="K138" s="313"/>
      <c r="L138" s="313"/>
      <c r="M138" s="313"/>
      <c r="N138" s="313"/>
      <c r="O138" s="313"/>
      <c r="P138" s="313"/>
      <c r="Q138" s="313"/>
      <c r="R138" s="313"/>
      <c r="S138" s="313"/>
      <c r="T138" s="313"/>
      <c r="U138" s="313"/>
      <c r="V138" s="313"/>
      <c r="W138" s="313"/>
      <c r="X138" s="313"/>
      <c r="Y138" s="313"/>
      <c r="Z138" s="313"/>
      <c r="AA138" s="313"/>
      <c r="AB138" s="313"/>
      <c r="AC138" s="313"/>
      <c r="AD138" s="313"/>
      <c r="AE138" s="313"/>
      <c r="AF138" s="313"/>
      <c r="AG138" s="313"/>
      <c r="AH138" s="313"/>
      <c r="AI138" s="313"/>
      <c r="AJ138" s="313"/>
      <c r="AK138" s="313"/>
      <c r="AL138" s="313"/>
      <c r="AM138" s="313"/>
      <c r="AN138" s="313"/>
      <c r="AO138" s="313"/>
      <c r="AP138" s="313"/>
      <c r="AQ138" s="313"/>
      <c r="AR138" s="313"/>
      <c r="AS138" s="313"/>
      <c r="AT138" s="313"/>
      <c r="AU138" s="313"/>
      <c r="AV138" s="313"/>
      <c r="AW138" s="313"/>
      <c r="AX138" s="313"/>
      <c r="AY138" s="313"/>
      <c r="AZ138" s="313"/>
      <c r="BA138" s="313"/>
      <c r="BB138" s="313"/>
      <c r="BC138" s="313"/>
      <c r="BD138" s="313"/>
      <c r="BE138" s="313"/>
      <c r="BF138" s="313"/>
      <c r="BG138" s="313"/>
      <c r="BH138" s="313"/>
      <c r="BI138" s="313"/>
      <c r="BJ138" s="313"/>
      <c r="BK138" s="313"/>
      <c r="BL138" s="313"/>
      <c r="BM138" s="313"/>
      <c r="BN138" s="313"/>
      <c r="BO138" s="313"/>
      <c r="BP138" s="313"/>
      <c r="BQ138" s="313"/>
      <c r="BR138" s="313"/>
      <c r="BS138" s="313"/>
      <c r="BT138" s="313"/>
      <c r="BU138" s="313"/>
      <c r="BV138" s="313"/>
      <c r="BW138" s="313"/>
      <c r="BX138" s="313"/>
      <c r="BY138" s="313"/>
      <c r="BZ138" s="313"/>
      <c r="CA138" s="313"/>
      <c r="CB138" s="313"/>
      <c r="CC138" s="313"/>
      <c r="CD138" s="313"/>
      <c r="CE138" s="313"/>
      <c r="CF138" s="313"/>
      <c r="CG138" s="313"/>
      <c r="CH138" s="313"/>
      <c r="CI138" s="313"/>
      <c r="CJ138" s="313"/>
      <c r="CK138" s="313"/>
      <c r="CL138" s="313"/>
      <c r="CM138" s="313"/>
      <c r="CN138" s="313"/>
      <c r="CO138" s="313"/>
      <c r="CP138" s="313"/>
      <c r="CQ138" s="313"/>
      <c r="CR138" s="313"/>
      <c r="CS138" s="313"/>
      <c r="CT138" s="313"/>
    </row>
    <row r="139" spans="3:98" x14ac:dyDescent="0.2">
      <c r="C139"/>
      <c r="D139" s="313"/>
      <c r="E139" s="313"/>
      <c r="F139" s="313"/>
      <c r="G139" s="313"/>
      <c r="H139" s="313"/>
      <c r="I139" s="313"/>
      <c r="J139" s="313"/>
      <c r="K139" s="313"/>
      <c r="L139" s="313"/>
      <c r="M139" s="313"/>
      <c r="N139" s="313"/>
      <c r="O139" s="313"/>
      <c r="P139" s="313"/>
      <c r="Q139" s="313"/>
      <c r="R139" s="313"/>
      <c r="S139" s="313"/>
      <c r="T139" s="313"/>
      <c r="U139" s="313"/>
      <c r="V139" s="313"/>
      <c r="W139" s="313"/>
      <c r="X139" s="313"/>
      <c r="Y139" s="313"/>
      <c r="Z139" s="313"/>
      <c r="AA139" s="313"/>
      <c r="AB139" s="313"/>
      <c r="AC139" s="313"/>
      <c r="AD139" s="313"/>
      <c r="AE139" s="313"/>
      <c r="AF139" s="313"/>
      <c r="AG139" s="313"/>
      <c r="AH139" s="313"/>
      <c r="AI139" s="313"/>
      <c r="AJ139" s="313"/>
      <c r="AK139" s="313"/>
      <c r="AL139" s="313"/>
      <c r="AM139" s="313"/>
      <c r="AN139" s="313"/>
      <c r="AO139" s="313"/>
      <c r="AP139" s="313"/>
      <c r="AQ139" s="313"/>
      <c r="AR139" s="313"/>
      <c r="AS139" s="313"/>
      <c r="AT139" s="313"/>
      <c r="AU139" s="313"/>
      <c r="AV139" s="313"/>
      <c r="AW139" s="313"/>
      <c r="AX139" s="313"/>
      <c r="AY139" s="313"/>
      <c r="AZ139" s="313"/>
      <c r="BA139" s="313"/>
      <c r="BB139" s="313"/>
      <c r="BC139" s="313"/>
      <c r="BD139" s="313"/>
      <c r="BE139" s="313"/>
      <c r="BF139" s="313"/>
      <c r="BG139" s="313"/>
      <c r="BH139" s="313"/>
      <c r="BI139" s="313"/>
      <c r="BJ139" s="313"/>
      <c r="BK139" s="313"/>
      <c r="BL139" s="313"/>
      <c r="BM139" s="313"/>
      <c r="BN139" s="313"/>
      <c r="BO139" s="313"/>
      <c r="BP139" s="313"/>
      <c r="BQ139" s="313"/>
      <c r="BR139" s="313"/>
      <c r="BS139" s="313"/>
      <c r="BT139" s="313"/>
      <c r="BU139" s="313"/>
      <c r="BV139" s="313"/>
      <c r="BW139" s="313"/>
      <c r="BX139" s="313"/>
      <c r="BY139" s="313"/>
      <c r="BZ139" s="313"/>
      <c r="CA139" s="313"/>
      <c r="CB139" s="313"/>
      <c r="CC139" s="313"/>
      <c r="CD139" s="313"/>
      <c r="CE139" s="313"/>
      <c r="CF139" s="313"/>
      <c r="CG139" s="313"/>
      <c r="CH139" s="313"/>
      <c r="CI139" s="313"/>
      <c r="CJ139" s="313"/>
      <c r="CK139" s="313"/>
      <c r="CL139" s="313"/>
      <c r="CM139" s="313"/>
      <c r="CN139" s="313"/>
      <c r="CO139" s="313"/>
      <c r="CP139" s="313"/>
      <c r="CQ139" s="313"/>
      <c r="CR139" s="313"/>
      <c r="CS139" s="313"/>
      <c r="CT139" s="313"/>
    </row>
    <row r="140" spans="3:98" x14ac:dyDescent="0.2">
      <c r="C140"/>
      <c r="D140" s="313"/>
      <c r="E140" s="313"/>
      <c r="F140" s="313"/>
      <c r="G140" s="313"/>
      <c r="H140" s="313"/>
      <c r="I140" s="313"/>
      <c r="J140" s="313"/>
      <c r="K140" s="313"/>
      <c r="L140" s="313"/>
      <c r="M140" s="313"/>
      <c r="N140" s="313"/>
      <c r="O140" s="313"/>
      <c r="P140" s="313"/>
      <c r="Q140" s="313"/>
      <c r="R140" s="313"/>
      <c r="S140" s="313"/>
      <c r="T140" s="313"/>
      <c r="U140" s="313"/>
      <c r="V140" s="313"/>
      <c r="W140" s="313"/>
      <c r="X140" s="313"/>
      <c r="Y140" s="313"/>
      <c r="Z140" s="313"/>
      <c r="AA140" s="313"/>
      <c r="AB140" s="313"/>
      <c r="AC140" s="313"/>
      <c r="AD140" s="313"/>
      <c r="AE140" s="313"/>
      <c r="AF140" s="313"/>
      <c r="AG140" s="313"/>
      <c r="AH140" s="313"/>
      <c r="AI140" s="313"/>
      <c r="AJ140" s="313"/>
      <c r="AK140" s="313"/>
      <c r="AL140" s="313"/>
      <c r="AM140" s="313"/>
      <c r="AN140" s="313"/>
      <c r="AO140" s="313"/>
      <c r="AP140" s="313"/>
      <c r="AQ140" s="313"/>
      <c r="AR140" s="313"/>
      <c r="AS140" s="313"/>
      <c r="AT140" s="313"/>
      <c r="AU140" s="313"/>
      <c r="AV140" s="313"/>
      <c r="AW140" s="313"/>
      <c r="AX140" s="313"/>
      <c r="AY140" s="313"/>
      <c r="AZ140" s="313"/>
      <c r="BA140" s="313"/>
      <c r="BB140" s="313"/>
      <c r="BC140" s="313"/>
      <c r="BD140" s="313"/>
      <c r="BE140" s="313"/>
      <c r="BF140" s="313"/>
      <c r="BG140" s="313"/>
      <c r="BH140" s="313"/>
      <c r="BI140" s="313"/>
      <c r="BJ140" s="313"/>
      <c r="BK140" s="313"/>
      <c r="BL140" s="313"/>
      <c r="BM140" s="313"/>
      <c r="BN140" s="313"/>
      <c r="BO140" s="313"/>
      <c r="BP140" s="313"/>
      <c r="BQ140" s="313"/>
      <c r="BR140" s="313"/>
      <c r="BS140" s="313"/>
      <c r="BT140" s="313"/>
      <c r="BU140" s="313"/>
      <c r="BV140" s="313"/>
      <c r="BW140" s="313"/>
      <c r="BX140" s="313"/>
      <c r="BY140" s="313"/>
      <c r="BZ140" s="313"/>
      <c r="CA140" s="313"/>
      <c r="CB140" s="313"/>
      <c r="CC140" s="313"/>
      <c r="CD140" s="313"/>
      <c r="CE140" s="313"/>
      <c r="CF140" s="313"/>
      <c r="CG140" s="313"/>
      <c r="CH140" s="313"/>
      <c r="CI140" s="313"/>
      <c r="CJ140" s="313"/>
      <c r="CK140" s="313"/>
      <c r="CL140" s="313"/>
      <c r="CM140" s="313"/>
      <c r="CN140" s="313"/>
      <c r="CO140" s="313"/>
      <c r="CP140" s="313"/>
      <c r="CQ140" s="313"/>
      <c r="CR140" s="313"/>
      <c r="CS140" s="313"/>
      <c r="CT140" s="313"/>
    </row>
    <row r="141" spans="3:98" x14ac:dyDescent="0.2">
      <c r="C141"/>
      <c r="D141" s="313"/>
      <c r="E141" s="313"/>
      <c r="F141" s="313"/>
      <c r="G141" s="313"/>
      <c r="H141" s="313"/>
      <c r="I141" s="313"/>
      <c r="J141" s="313"/>
      <c r="K141" s="313"/>
      <c r="L141" s="313"/>
      <c r="M141" s="313"/>
      <c r="N141" s="313"/>
      <c r="O141" s="313"/>
      <c r="P141" s="313"/>
      <c r="Q141" s="313"/>
      <c r="R141" s="313"/>
      <c r="S141" s="313"/>
      <c r="T141" s="313"/>
      <c r="U141" s="313"/>
      <c r="V141" s="313"/>
      <c r="W141" s="313"/>
      <c r="X141" s="313"/>
      <c r="Y141" s="313"/>
      <c r="Z141" s="313"/>
      <c r="AA141" s="313"/>
      <c r="AB141" s="313"/>
      <c r="AC141" s="313"/>
      <c r="AD141" s="313"/>
      <c r="AE141" s="313"/>
      <c r="AF141" s="313"/>
      <c r="AG141" s="313"/>
      <c r="AH141" s="313"/>
      <c r="AI141" s="313"/>
      <c r="AJ141" s="313"/>
      <c r="AK141" s="313"/>
      <c r="AL141" s="313"/>
      <c r="AM141" s="313"/>
      <c r="AN141" s="313"/>
      <c r="AO141" s="313"/>
      <c r="AP141" s="313"/>
      <c r="AQ141" s="313"/>
      <c r="AR141" s="313"/>
      <c r="AS141" s="313"/>
      <c r="AT141" s="313"/>
      <c r="AU141" s="313"/>
      <c r="AV141" s="313"/>
      <c r="AW141" s="313"/>
      <c r="AX141" s="313"/>
      <c r="AY141" s="313"/>
      <c r="AZ141" s="313"/>
      <c r="BA141" s="313"/>
      <c r="BB141" s="313"/>
      <c r="BC141" s="313"/>
      <c r="BD141" s="313"/>
      <c r="BE141" s="313"/>
      <c r="BF141" s="313"/>
      <c r="BG141" s="313"/>
      <c r="BH141" s="313"/>
      <c r="BI141" s="313"/>
      <c r="BJ141" s="313"/>
      <c r="BK141" s="313"/>
      <c r="BL141" s="313"/>
      <c r="BM141" s="313"/>
      <c r="BN141" s="313"/>
      <c r="BO141" s="313"/>
      <c r="BP141" s="313"/>
      <c r="BQ141" s="313"/>
      <c r="BR141" s="313"/>
      <c r="BS141" s="313"/>
      <c r="BT141" s="313"/>
      <c r="BU141" s="313"/>
      <c r="BV141" s="313"/>
      <c r="BW141" s="313"/>
      <c r="BX141" s="313"/>
      <c r="BY141" s="313"/>
      <c r="BZ141" s="313"/>
      <c r="CA141" s="313"/>
      <c r="CB141" s="313"/>
      <c r="CC141" s="313"/>
      <c r="CD141" s="313"/>
      <c r="CE141" s="313"/>
      <c r="CF141" s="313"/>
      <c r="CG141" s="313"/>
      <c r="CH141" s="313"/>
      <c r="CI141" s="313"/>
      <c r="CJ141" s="313"/>
      <c r="CK141" s="313"/>
      <c r="CL141" s="313"/>
      <c r="CM141" s="313"/>
      <c r="CN141" s="313"/>
      <c r="CO141" s="313"/>
      <c r="CP141" s="313"/>
      <c r="CQ141" s="313"/>
      <c r="CR141" s="313"/>
      <c r="CS141" s="313"/>
      <c r="CT141" s="313"/>
    </row>
    <row r="142" spans="3:98" x14ac:dyDescent="0.2">
      <c r="C142"/>
      <c r="D142" s="313"/>
      <c r="E142" s="313"/>
      <c r="F142" s="313"/>
      <c r="G142" s="313"/>
      <c r="H142" s="313"/>
      <c r="I142" s="313"/>
      <c r="J142" s="313"/>
      <c r="K142" s="313"/>
      <c r="L142" s="313"/>
      <c r="M142" s="313"/>
      <c r="N142" s="313"/>
      <c r="O142" s="313"/>
      <c r="P142" s="313"/>
      <c r="Q142" s="313"/>
      <c r="R142" s="313"/>
      <c r="S142" s="313"/>
      <c r="T142" s="313"/>
      <c r="U142" s="313"/>
      <c r="V142" s="313"/>
      <c r="W142" s="313"/>
      <c r="X142" s="313"/>
      <c r="Y142" s="313"/>
      <c r="Z142" s="313"/>
      <c r="AA142" s="313"/>
      <c r="AB142" s="313"/>
      <c r="AC142" s="313"/>
      <c r="AD142" s="313"/>
      <c r="AE142" s="313"/>
      <c r="AF142" s="313"/>
      <c r="AG142" s="313"/>
      <c r="AH142" s="313"/>
      <c r="AI142" s="313"/>
      <c r="AJ142" s="313"/>
      <c r="AK142" s="313"/>
      <c r="AL142" s="313"/>
      <c r="AM142" s="313"/>
      <c r="AN142" s="313"/>
      <c r="AO142" s="313"/>
      <c r="AP142" s="313"/>
      <c r="AQ142" s="313"/>
      <c r="AR142" s="313"/>
      <c r="AS142" s="313"/>
      <c r="AT142" s="313"/>
      <c r="AU142" s="313"/>
      <c r="AV142" s="313"/>
      <c r="AW142" s="313"/>
      <c r="AX142" s="313"/>
      <c r="AY142" s="313"/>
      <c r="AZ142" s="313"/>
      <c r="BA142" s="313"/>
      <c r="BB142" s="313"/>
      <c r="BC142" s="313"/>
      <c r="BD142" s="313"/>
      <c r="BE142" s="313"/>
      <c r="BF142" s="313"/>
      <c r="BG142" s="313"/>
      <c r="BH142" s="313"/>
      <c r="BI142" s="313"/>
      <c r="BJ142" s="313"/>
      <c r="BK142" s="313"/>
      <c r="BL142" s="313"/>
      <c r="BM142" s="313"/>
      <c r="BN142" s="313"/>
      <c r="BO142" s="313"/>
      <c r="BP142" s="313"/>
      <c r="BQ142" s="313"/>
      <c r="BR142" s="313"/>
      <c r="BS142" s="313"/>
      <c r="BT142" s="313"/>
      <c r="BU142" s="313"/>
      <c r="BV142" s="313"/>
      <c r="BW142" s="313"/>
      <c r="BX142" s="313"/>
      <c r="BY142" s="313"/>
      <c r="BZ142" s="313"/>
      <c r="CA142" s="313"/>
      <c r="CB142" s="313"/>
      <c r="CC142" s="313"/>
      <c r="CD142" s="313"/>
      <c r="CE142" s="313"/>
      <c r="CF142" s="313"/>
      <c r="CG142" s="313"/>
      <c r="CH142" s="313"/>
      <c r="CI142" s="313"/>
      <c r="CJ142" s="313"/>
      <c r="CK142" s="313"/>
      <c r="CL142" s="313"/>
      <c r="CM142" s="313"/>
      <c r="CN142" s="313"/>
      <c r="CO142" s="313"/>
      <c r="CP142" s="313"/>
      <c r="CQ142" s="313"/>
      <c r="CR142" s="313"/>
      <c r="CS142" s="313"/>
      <c r="CT142" s="313"/>
    </row>
    <row r="143" spans="3:98" x14ac:dyDescent="0.2">
      <c r="C143"/>
      <c r="D143" s="313"/>
      <c r="E143" s="313"/>
      <c r="F143" s="313"/>
      <c r="G143" s="313"/>
      <c r="H143" s="313"/>
      <c r="I143" s="313"/>
      <c r="J143" s="313"/>
      <c r="K143" s="313"/>
      <c r="L143" s="313"/>
      <c r="M143" s="313"/>
      <c r="N143" s="313"/>
      <c r="O143" s="313"/>
      <c r="P143" s="313"/>
      <c r="Q143" s="313"/>
      <c r="R143" s="313"/>
      <c r="S143" s="313"/>
      <c r="T143" s="313"/>
      <c r="U143" s="313"/>
      <c r="V143" s="313"/>
      <c r="W143" s="313"/>
      <c r="X143" s="313"/>
      <c r="Y143" s="313"/>
      <c r="Z143" s="313"/>
      <c r="AA143" s="313"/>
      <c r="AB143" s="313"/>
      <c r="AC143" s="313"/>
      <c r="AD143" s="313"/>
      <c r="AE143" s="313"/>
      <c r="AF143" s="313"/>
      <c r="AG143" s="313"/>
      <c r="AH143" s="313"/>
      <c r="AI143" s="313"/>
      <c r="AJ143" s="313"/>
      <c r="AK143" s="313"/>
      <c r="AL143" s="313"/>
      <c r="AM143" s="313"/>
      <c r="AN143" s="313"/>
      <c r="AO143" s="313"/>
      <c r="AP143" s="313"/>
      <c r="AQ143" s="313"/>
      <c r="AR143" s="313"/>
      <c r="AS143" s="313"/>
      <c r="AT143" s="313"/>
      <c r="AU143" s="313"/>
      <c r="AV143" s="313"/>
      <c r="AW143" s="313"/>
      <c r="AX143" s="313"/>
      <c r="AY143" s="313"/>
      <c r="AZ143" s="313"/>
      <c r="BA143" s="313"/>
      <c r="BB143" s="313"/>
      <c r="BC143" s="313"/>
      <c r="BD143" s="313"/>
      <c r="BE143" s="313"/>
      <c r="BF143" s="313"/>
      <c r="BG143" s="313"/>
      <c r="BH143" s="313"/>
      <c r="BI143" s="313"/>
      <c r="BJ143" s="313"/>
      <c r="BK143" s="313"/>
      <c r="BL143" s="313"/>
      <c r="BM143" s="313"/>
      <c r="BN143" s="313"/>
      <c r="BO143" s="313"/>
      <c r="BP143" s="313"/>
      <c r="BQ143" s="313"/>
      <c r="BR143" s="313"/>
      <c r="BS143" s="313"/>
      <c r="BT143" s="313"/>
      <c r="BU143" s="313"/>
      <c r="BV143" s="313"/>
      <c r="BW143" s="313"/>
      <c r="BX143" s="313"/>
      <c r="BY143" s="313"/>
      <c r="BZ143" s="313"/>
      <c r="CA143" s="313"/>
      <c r="CB143" s="313"/>
      <c r="CC143" s="313"/>
      <c r="CD143" s="313"/>
      <c r="CE143" s="313"/>
      <c r="CF143" s="313"/>
      <c r="CG143" s="313"/>
      <c r="CH143" s="313"/>
      <c r="CI143" s="313"/>
      <c r="CJ143" s="313"/>
      <c r="CK143" s="313"/>
      <c r="CL143" s="313"/>
      <c r="CM143" s="313"/>
      <c r="CN143" s="313"/>
      <c r="CO143" s="313"/>
      <c r="CP143" s="313"/>
      <c r="CQ143" s="313"/>
      <c r="CR143" s="313"/>
      <c r="CS143" s="313"/>
      <c r="CT143" s="313"/>
    </row>
    <row r="144" spans="3:98" x14ac:dyDescent="0.2">
      <c r="C144"/>
      <c r="D144" s="313"/>
      <c r="E144" s="313"/>
      <c r="F144" s="313"/>
      <c r="G144" s="313"/>
      <c r="H144" s="313"/>
      <c r="I144" s="313"/>
      <c r="J144" s="313"/>
      <c r="K144" s="313"/>
      <c r="L144" s="313"/>
      <c r="M144" s="313"/>
      <c r="N144" s="313"/>
      <c r="O144" s="313"/>
      <c r="P144" s="313"/>
      <c r="Q144" s="313"/>
      <c r="R144" s="313"/>
      <c r="S144" s="313"/>
      <c r="T144" s="313"/>
      <c r="U144" s="313"/>
      <c r="V144" s="313"/>
      <c r="W144" s="313"/>
      <c r="X144" s="313"/>
      <c r="Y144" s="313"/>
      <c r="Z144" s="313"/>
      <c r="AA144" s="313"/>
      <c r="AB144" s="313"/>
      <c r="AC144" s="313"/>
      <c r="AD144" s="313"/>
      <c r="AE144" s="313"/>
      <c r="AF144" s="313"/>
      <c r="AG144" s="313"/>
      <c r="AH144" s="313"/>
      <c r="AI144" s="313"/>
      <c r="AJ144" s="313"/>
      <c r="AK144" s="313"/>
      <c r="AL144" s="313"/>
      <c r="AM144" s="313"/>
      <c r="AN144" s="313"/>
      <c r="AO144" s="313"/>
      <c r="AP144" s="313"/>
      <c r="AQ144" s="313"/>
      <c r="AR144" s="313"/>
      <c r="AS144" s="313"/>
      <c r="AT144" s="313"/>
      <c r="AU144" s="313"/>
      <c r="AV144" s="313"/>
      <c r="AW144" s="313"/>
      <c r="AX144" s="313"/>
      <c r="AY144" s="313"/>
      <c r="AZ144" s="313"/>
      <c r="BA144" s="313"/>
      <c r="BB144" s="313"/>
      <c r="BC144" s="313"/>
      <c r="BD144" s="313"/>
      <c r="BE144" s="313"/>
      <c r="BF144" s="313"/>
      <c r="BG144" s="313"/>
      <c r="BH144" s="313"/>
      <c r="BI144" s="313"/>
      <c r="BJ144" s="313"/>
      <c r="BK144" s="313"/>
      <c r="BL144" s="313"/>
      <c r="BM144" s="313"/>
      <c r="BN144" s="313"/>
      <c r="BO144" s="313"/>
      <c r="BP144" s="313"/>
      <c r="BQ144" s="313"/>
      <c r="BR144" s="313"/>
      <c r="BS144" s="313"/>
      <c r="BT144" s="313"/>
      <c r="BU144" s="313"/>
      <c r="BV144" s="313"/>
      <c r="BW144" s="313"/>
      <c r="BX144" s="313"/>
      <c r="BY144" s="313"/>
      <c r="BZ144" s="313"/>
      <c r="CA144" s="313"/>
      <c r="CB144" s="313"/>
      <c r="CC144" s="313"/>
      <c r="CD144" s="313"/>
      <c r="CE144" s="313"/>
      <c r="CF144" s="313"/>
      <c r="CG144" s="313"/>
      <c r="CH144" s="313"/>
      <c r="CI144" s="313"/>
      <c r="CJ144" s="313"/>
      <c r="CK144" s="313"/>
      <c r="CL144" s="313"/>
      <c r="CM144" s="313"/>
      <c r="CN144" s="313"/>
      <c r="CO144" s="313"/>
      <c r="CP144" s="313"/>
      <c r="CQ144" s="313"/>
      <c r="CR144" s="313"/>
      <c r="CS144" s="313"/>
      <c r="CT144" s="313"/>
    </row>
    <row r="145" spans="3:98" x14ac:dyDescent="0.2">
      <c r="C145"/>
      <c r="D145" s="313"/>
      <c r="E145" s="313"/>
      <c r="F145" s="313"/>
      <c r="G145" s="313"/>
      <c r="H145" s="313"/>
      <c r="I145" s="313"/>
      <c r="J145" s="313"/>
      <c r="K145" s="313"/>
      <c r="L145" s="313"/>
      <c r="M145" s="313"/>
      <c r="N145" s="313"/>
      <c r="O145" s="313"/>
      <c r="P145" s="313"/>
      <c r="Q145" s="313"/>
      <c r="R145" s="313"/>
      <c r="S145" s="313"/>
      <c r="T145" s="313"/>
      <c r="U145" s="313"/>
      <c r="V145" s="313"/>
      <c r="W145" s="313"/>
      <c r="X145" s="313"/>
      <c r="Y145" s="313"/>
      <c r="Z145" s="313"/>
      <c r="AA145" s="313"/>
      <c r="AB145" s="313"/>
      <c r="AC145" s="313"/>
      <c r="AD145" s="313"/>
      <c r="AE145" s="313"/>
      <c r="AF145" s="313"/>
      <c r="AG145" s="313"/>
      <c r="AH145" s="313"/>
      <c r="AI145" s="313"/>
      <c r="AJ145" s="313"/>
      <c r="AK145" s="313"/>
      <c r="AL145" s="313"/>
      <c r="AM145" s="313"/>
      <c r="AN145" s="313"/>
      <c r="AO145" s="313"/>
      <c r="AP145" s="313"/>
      <c r="AQ145" s="313"/>
      <c r="AR145" s="313"/>
      <c r="AS145" s="313"/>
      <c r="AT145" s="313"/>
      <c r="AU145" s="313"/>
      <c r="AV145" s="313"/>
      <c r="AW145" s="313"/>
      <c r="AX145" s="313"/>
      <c r="AY145" s="313"/>
      <c r="AZ145" s="313"/>
      <c r="BA145" s="313"/>
      <c r="BB145" s="313"/>
      <c r="BC145" s="313"/>
      <c r="BD145" s="313"/>
      <c r="BE145" s="313"/>
      <c r="BF145" s="313"/>
      <c r="BG145" s="313"/>
      <c r="BH145" s="313"/>
      <c r="BI145" s="313"/>
      <c r="BJ145" s="313"/>
      <c r="BK145" s="313"/>
      <c r="BL145" s="313"/>
      <c r="BM145" s="313"/>
      <c r="BN145" s="313"/>
      <c r="BO145" s="313"/>
      <c r="BP145" s="313"/>
      <c r="BQ145" s="313"/>
      <c r="BR145" s="313"/>
      <c r="BS145" s="313"/>
      <c r="BT145" s="313"/>
      <c r="BU145" s="313"/>
      <c r="BV145" s="313"/>
      <c r="BW145" s="313"/>
      <c r="BX145" s="313"/>
      <c r="BY145" s="313"/>
      <c r="BZ145" s="313"/>
      <c r="CA145" s="313"/>
      <c r="CB145" s="313"/>
      <c r="CC145" s="313"/>
      <c r="CD145" s="313"/>
      <c r="CE145" s="313"/>
      <c r="CF145" s="313"/>
      <c r="CG145" s="313"/>
      <c r="CH145" s="313"/>
      <c r="CI145" s="313"/>
      <c r="CJ145" s="313"/>
      <c r="CK145" s="313"/>
      <c r="CL145" s="313"/>
      <c r="CM145" s="313"/>
      <c r="CN145" s="313"/>
      <c r="CO145" s="313"/>
      <c r="CP145" s="313"/>
      <c r="CQ145" s="313"/>
      <c r="CR145" s="313"/>
      <c r="CS145" s="313"/>
      <c r="CT145" s="313"/>
    </row>
    <row r="146" spans="3:98" x14ac:dyDescent="0.2">
      <c r="C146"/>
      <c r="D146" s="313"/>
      <c r="E146" s="313"/>
      <c r="F146" s="313"/>
      <c r="G146" s="313"/>
      <c r="H146" s="313"/>
      <c r="I146" s="313"/>
      <c r="J146" s="313"/>
      <c r="K146" s="313"/>
      <c r="L146" s="313"/>
      <c r="M146" s="313"/>
      <c r="N146" s="313"/>
      <c r="O146" s="313"/>
      <c r="P146" s="313"/>
      <c r="Q146" s="313"/>
      <c r="R146" s="313"/>
      <c r="S146" s="313"/>
      <c r="T146" s="313"/>
      <c r="U146" s="313"/>
      <c r="V146" s="313"/>
      <c r="W146" s="313"/>
      <c r="X146" s="313"/>
      <c r="Y146" s="313"/>
      <c r="Z146" s="313"/>
      <c r="AA146" s="313"/>
      <c r="AB146" s="313"/>
      <c r="AC146" s="313"/>
      <c r="AD146" s="313"/>
      <c r="AE146" s="313"/>
      <c r="AF146" s="313"/>
      <c r="AG146" s="313"/>
      <c r="AH146" s="313"/>
      <c r="AI146" s="313"/>
      <c r="AJ146" s="313"/>
      <c r="AK146" s="313"/>
      <c r="AL146" s="313"/>
      <c r="AM146" s="313"/>
      <c r="AN146" s="313"/>
      <c r="AO146" s="313"/>
      <c r="AP146" s="313"/>
      <c r="AQ146" s="313"/>
      <c r="AR146" s="313"/>
      <c r="AS146" s="313"/>
      <c r="AT146" s="313"/>
      <c r="AU146" s="313"/>
      <c r="AV146" s="313"/>
      <c r="AW146" s="313"/>
      <c r="AX146" s="313"/>
      <c r="AY146" s="313"/>
      <c r="AZ146" s="313"/>
      <c r="BA146" s="313"/>
      <c r="BB146" s="313"/>
      <c r="BC146" s="313"/>
      <c r="BD146" s="313"/>
      <c r="BE146" s="313"/>
      <c r="BF146" s="313"/>
      <c r="BG146" s="313"/>
      <c r="BH146" s="313"/>
      <c r="BI146" s="313"/>
      <c r="BJ146" s="313"/>
      <c r="BK146" s="313"/>
      <c r="BL146" s="313"/>
      <c r="BM146" s="313"/>
      <c r="BN146" s="313"/>
      <c r="BO146" s="313"/>
      <c r="BP146" s="313"/>
      <c r="BQ146" s="313"/>
      <c r="BR146" s="313"/>
      <c r="BS146" s="313"/>
      <c r="BT146" s="313"/>
      <c r="BU146" s="313"/>
      <c r="BV146" s="313"/>
      <c r="BW146" s="313"/>
      <c r="BX146" s="313"/>
      <c r="BY146" s="313"/>
      <c r="BZ146" s="313"/>
      <c r="CA146" s="313"/>
      <c r="CB146" s="313"/>
      <c r="CC146" s="313"/>
      <c r="CD146" s="313"/>
      <c r="CE146" s="313"/>
      <c r="CF146" s="313"/>
      <c r="CG146" s="313"/>
      <c r="CH146" s="313"/>
      <c r="CI146" s="313"/>
      <c r="CJ146" s="313"/>
      <c r="CK146" s="313"/>
      <c r="CL146" s="313"/>
      <c r="CM146" s="313"/>
      <c r="CN146" s="313"/>
      <c r="CO146" s="313"/>
      <c r="CP146" s="313"/>
      <c r="CQ146" s="313"/>
      <c r="CR146" s="313"/>
      <c r="CS146" s="313"/>
      <c r="CT146" s="313"/>
    </row>
    <row r="147" spans="3:98" x14ac:dyDescent="0.2">
      <c r="C147"/>
      <c r="D147" s="313"/>
      <c r="E147" s="313"/>
      <c r="F147" s="313"/>
      <c r="G147" s="313"/>
      <c r="H147" s="313"/>
      <c r="I147" s="313"/>
      <c r="J147" s="313"/>
      <c r="K147" s="313"/>
      <c r="L147" s="313"/>
      <c r="M147" s="313"/>
      <c r="N147" s="313"/>
      <c r="O147" s="313"/>
      <c r="P147" s="313"/>
      <c r="Q147" s="313"/>
      <c r="R147" s="313"/>
      <c r="S147" s="313"/>
      <c r="T147" s="313"/>
      <c r="U147" s="313"/>
      <c r="V147" s="313"/>
      <c r="W147" s="313"/>
      <c r="X147" s="313"/>
      <c r="Y147" s="313"/>
      <c r="Z147" s="313"/>
      <c r="AA147" s="313"/>
      <c r="AB147" s="313"/>
      <c r="AC147" s="313"/>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3"/>
      <c r="AY147" s="313"/>
      <c r="AZ147" s="313"/>
      <c r="BA147" s="313"/>
      <c r="BB147" s="313"/>
      <c r="BC147" s="313"/>
      <c r="BD147" s="313"/>
      <c r="BE147" s="313"/>
      <c r="BF147" s="313"/>
      <c r="BG147" s="313"/>
      <c r="BH147" s="313"/>
      <c r="BI147" s="313"/>
      <c r="BJ147" s="313"/>
      <c r="BK147" s="313"/>
      <c r="BL147" s="313"/>
      <c r="BM147" s="313"/>
      <c r="BN147" s="313"/>
      <c r="BO147" s="313"/>
      <c r="BP147" s="313"/>
      <c r="BQ147" s="313"/>
      <c r="BR147" s="313"/>
      <c r="BS147" s="313"/>
      <c r="BT147" s="313"/>
      <c r="BU147" s="313"/>
      <c r="BV147" s="313"/>
      <c r="BW147" s="313"/>
      <c r="BX147" s="313"/>
      <c r="BY147" s="313"/>
      <c r="BZ147" s="313"/>
      <c r="CA147" s="313"/>
      <c r="CB147" s="313"/>
      <c r="CC147" s="313"/>
      <c r="CD147" s="313"/>
      <c r="CE147" s="313"/>
      <c r="CF147" s="313"/>
      <c r="CG147" s="313"/>
      <c r="CH147" s="313"/>
      <c r="CI147" s="313"/>
      <c r="CJ147" s="313"/>
      <c r="CK147" s="313"/>
      <c r="CL147" s="313"/>
      <c r="CM147" s="313"/>
      <c r="CN147" s="313"/>
      <c r="CO147" s="313"/>
      <c r="CP147" s="313"/>
      <c r="CQ147" s="313"/>
      <c r="CR147" s="313"/>
      <c r="CS147" s="313"/>
      <c r="CT147" s="313"/>
    </row>
    <row r="148" spans="3:98" x14ac:dyDescent="0.2">
      <c r="C148"/>
      <c r="D148" s="313"/>
      <c r="E148" s="313"/>
      <c r="F148" s="313"/>
      <c r="G148" s="313"/>
      <c r="H148" s="313"/>
      <c r="I148" s="313"/>
      <c r="J148" s="313"/>
      <c r="K148" s="313"/>
      <c r="L148" s="313"/>
      <c r="M148" s="313"/>
      <c r="N148" s="313"/>
      <c r="O148" s="313"/>
      <c r="P148" s="313"/>
      <c r="Q148" s="313"/>
      <c r="R148" s="313"/>
      <c r="S148" s="313"/>
      <c r="T148" s="313"/>
      <c r="U148" s="313"/>
      <c r="V148" s="313"/>
      <c r="W148" s="313"/>
      <c r="X148" s="313"/>
      <c r="Y148" s="313"/>
      <c r="Z148" s="313"/>
      <c r="AA148" s="313"/>
      <c r="AB148" s="313"/>
      <c r="AC148" s="313"/>
      <c r="AD148" s="313"/>
      <c r="AE148" s="313"/>
      <c r="AF148" s="313"/>
      <c r="AG148" s="313"/>
      <c r="AH148" s="313"/>
      <c r="AI148" s="313"/>
      <c r="AJ148" s="313"/>
      <c r="AK148" s="313"/>
      <c r="AL148" s="313"/>
      <c r="AM148" s="313"/>
      <c r="AN148" s="313"/>
      <c r="AO148" s="313"/>
      <c r="AP148" s="313"/>
      <c r="AQ148" s="313"/>
      <c r="AR148" s="313"/>
      <c r="AS148" s="313"/>
      <c r="AT148" s="313"/>
      <c r="AU148" s="313"/>
      <c r="AV148" s="313"/>
      <c r="AW148" s="313"/>
      <c r="AX148" s="313"/>
      <c r="AY148" s="313"/>
      <c r="AZ148" s="313"/>
      <c r="BA148" s="313"/>
      <c r="BB148" s="313"/>
      <c r="BC148" s="313"/>
      <c r="BD148" s="313"/>
      <c r="BE148" s="313"/>
      <c r="BF148" s="313"/>
      <c r="BG148" s="313"/>
      <c r="BH148" s="313"/>
      <c r="BI148" s="313"/>
      <c r="BJ148" s="313"/>
      <c r="BK148" s="313"/>
      <c r="BL148" s="313"/>
      <c r="BM148" s="313"/>
      <c r="BN148" s="313"/>
      <c r="BO148" s="313"/>
      <c r="BP148" s="313"/>
      <c r="BQ148" s="313"/>
      <c r="BR148" s="313"/>
      <c r="BS148" s="313"/>
      <c r="BT148" s="313"/>
      <c r="BU148" s="313"/>
      <c r="BV148" s="313"/>
      <c r="BW148" s="313"/>
      <c r="BX148" s="313"/>
      <c r="BY148" s="313"/>
      <c r="BZ148" s="313"/>
      <c r="CA148" s="313"/>
      <c r="CB148" s="313"/>
      <c r="CC148" s="313"/>
      <c r="CD148" s="313"/>
      <c r="CE148" s="313"/>
      <c r="CF148" s="313"/>
      <c r="CG148" s="313"/>
      <c r="CH148" s="313"/>
      <c r="CI148" s="313"/>
      <c r="CJ148" s="313"/>
      <c r="CK148" s="313"/>
      <c r="CL148" s="313"/>
      <c r="CM148" s="313"/>
      <c r="CN148" s="313"/>
      <c r="CO148" s="313"/>
      <c r="CP148" s="313"/>
      <c r="CQ148" s="313"/>
      <c r="CR148" s="313"/>
      <c r="CS148" s="313"/>
      <c r="CT148" s="313"/>
    </row>
    <row r="149" spans="3:98" x14ac:dyDescent="0.2">
      <c r="C149"/>
      <c r="D149" s="313"/>
      <c r="E149" s="313"/>
      <c r="F149" s="313"/>
      <c r="G149" s="313"/>
      <c r="H149" s="313"/>
      <c r="I149" s="313"/>
      <c r="J149" s="313"/>
      <c r="K149" s="313"/>
      <c r="L149" s="313"/>
      <c r="M149" s="313"/>
      <c r="N149" s="313"/>
      <c r="O149" s="313"/>
      <c r="P149" s="313"/>
      <c r="Q149" s="313"/>
      <c r="R149" s="313"/>
      <c r="S149" s="313"/>
      <c r="T149" s="313"/>
      <c r="U149" s="313"/>
      <c r="V149" s="313"/>
      <c r="W149" s="313"/>
      <c r="X149" s="313"/>
      <c r="Y149" s="313"/>
      <c r="Z149" s="313"/>
      <c r="AA149" s="313"/>
      <c r="AB149" s="313"/>
      <c r="AC149" s="313"/>
      <c r="AD149" s="313"/>
      <c r="AE149" s="313"/>
      <c r="AF149" s="313"/>
      <c r="AG149" s="313"/>
      <c r="AH149" s="313"/>
      <c r="AI149" s="313"/>
      <c r="AJ149" s="313"/>
      <c r="AK149" s="313"/>
      <c r="AL149" s="313"/>
      <c r="AM149" s="313"/>
      <c r="AN149" s="313"/>
      <c r="AO149" s="313"/>
      <c r="AP149" s="313"/>
      <c r="AQ149" s="313"/>
      <c r="AR149" s="313"/>
      <c r="AS149" s="313"/>
      <c r="AT149" s="313"/>
      <c r="AU149" s="313"/>
      <c r="AV149" s="313"/>
      <c r="AW149" s="313"/>
      <c r="AX149" s="313"/>
      <c r="AY149" s="313"/>
      <c r="AZ149" s="313"/>
      <c r="BA149" s="313"/>
      <c r="BB149" s="313"/>
      <c r="BC149" s="313"/>
      <c r="BD149" s="313"/>
      <c r="BE149" s="313"/>
      <c r="BF149" s="313"/>
      <c r="BG149" s="313"/>
      <c r="BH149" s="313"/>
      <c r="BI149" s="313"/>
      <c r="BJ149" s="313"/>
      <c r="BK149" s="313"/>
      <c r="BL149" s="313"/>
      <c r="BM149" s="313"/>
      <c r="BN149" s="313"/>
      <c r="BO149" s="313"/>
      <c r="BP149" s="313"/>
      <c r="BQ149" s="313"/>
      <c r="BR149" s="313"/>
      <c r="BS149" s="313"/>
      <c r="BT149" s="313"/>
      <c r="BU149" s="313"/>
      <c r="BV149" s="313"/>
      <c r="BW149" s="313"/>
      <c r="BX149" s="313"/>
      <c r="BY149" s="313"/>
      <c r="BZ149" s="313"/>
      <c r="CA149" s="313"/>
      <c r="CB149" s="313"/>
      <c r="CC149" s="313"/>
      <c r="CD149" s="313"/>
      <c r="CE149" s="313"/>
      <c r="CF149" s="313"/>
      <c r="CG149" s="313"/>
      <c r="CH149" s="313"/>
      <c r="CI149" s="313"/>
      <c r="CJ149" s="313"/>
      <c r="CK149" s="313"/>
      <c r="CL149" s="313"/>
      <c r="CM149" s="313"/>
      <c r="CN149" s="313"/>
      <c r="CO149" s="313"/>
      <c r="CP149" s="313"/>
      <c r="CQ149" s="313"/>
      <c r="CR149" s="313"/>
      <c r="CS149" s="313"/>
      <c r="CT149" s="313"/>
    </row>
    <row r="150" spans="3:98" x14ac:dyDescent="0.2">
      <c r="C150"/>
      <c r="D150" s="313"/>
      <c r="E150" s="313"/>
      <c r="F150" s="313"/>
      <c r="G150" s="313"/>
      <c r="H150" s="313"/>
      <c r="I150" s="313"/>
      <c r="J150" s="313"/>
      <c r="K150" s="313"/>
      <c r="L150" s="313"/>
      <c r="M150" s="313"/>
      <c r="N150" s="313"/>
      <c r="O150" s="313"/>
      <c r="P150" s="313"/>
      <c r="Q150" s="313"/>
      <c r="R150" s="313"/>
      <c r="S150" s="313"/>
      <c r="T150" s="313"/>
      <c r="U150" s="313"/>
      <c r="V150" s="313"/>
      <c r="W150" s="313"/>
      <c r="X150" s="313"/>
      <c r="Y150" s="313"/>
      <c r="Z150" s="313"/>
      <c r="AA150" s="313"/>
      <c r="AB150" s="313"/>
      <c r="AC150" s="313"/>
      <c r="AD150" s="313"/>
      <c r="AE150" s="313"/>
      <c r="AF150" s="313"/>
      <c r="AG150" s="313"/>
      <c r="AH150" s="313"/>
      <c r="AI150" s="313"/>
      <c r="AJ150" s="313"/>
      <c r="AK150" s="313"/>
      <c r="AL150" s="313"/>
      <c r="AM150" s="313"/>
      <c r="AN150" s="313"/>
      <c r="AO150" s="313"/>
      <c r="AP150" s="313"/>
      <c r="AQ150" s="313"/>
      <c r="AR150" s="313"/>
      <c r="AS150" s="313"/>
      <c r="AT150" s="313"/>
      <c r="AU150" s="313"/>
      <c r="AV150" s="313"/>
      <c r="AW150" s="313"/>
      <c r="AX150" s="313"/>
      <c r="AY150" s="313"/>
      <c r="AZ150" s="313"/>
      <c r="BA150" s="313"/>
      <c r="BB150" s="313"/>
      <c r="BC150" s="313"/>
      <c r="BD150" s="313"/>
      <c r="BE150" s="313"/>
      <c r="BF150" s="313"/>
      <c r="BG150" s="313"/>
      <c r="BH150" s="313"/>
      <c r="BI150" s="313"/>
      <c r="BJ150" s="313"/>
      <c r="BK150" s="313"/>
      <c r="BL150" s="313"/>
      <c r="BM150" s="313"/>
      <c r="BN150" s="313"/>
      <c r="BO150" s="313"/>
      <c r="BP150" s="313"/>
      <c r="BQ150" s="313"/>
      <c r="BR150" s="313"/>
      <c r="BS150" s="313"/>
      <c r="BT150" s="313"/>
      <c r="BU150" s="313"/>
      <c r="BV150" s="313"/>
      <c r="BW150" s="313"/>
      <c r="BX150" s="313"/>
      <c r="BY150" s="313"/>
      <c r="BZ150" s="313"/>
      <c r="CA150" s="313"/>
      <c r="CB150" s="313"/>
      <c r="CC150" s="313"/>
      <c r="CD150" s="313"/>
      <c r="CE150" s="313"/>
      <c r="CF150" s="313"/>
      <c r="CG150" s="313"/>
      <c r="CH150" s="313"/>
      <c r="CI150" s="313"/>
      <c r="CJ150" s="313"/>
      <c r="CK150" s="313"/>
      <c r="CL150" s="313"/>
      <c r="CM150" s="313"/>
      <c r="CN150" s="313"/>
      <c r="CO150" s="313"/>
      <c r="CP150" s="313"/>
      <c r="CQ150" s="313"/>
      <c r="CR150" s="313"/>
      <c r="CS150" s="313"/>
      <c r="CT150" s="313"/>
    </row>
    <row r="151" spans="3:98" x14ac:dyDescent="0.2">
      <c r="C151"/>
      <c r="D151" s="313"/>
      <c r="E151" s="313"/>
      <c r="F151" s="313"/>
      <c r="G151" s="313"/>
      <c r="H151" s="313"/>
      <c r="I151" s="313"/>
      <c r="J151" s="313"/>
      <c r="K151" s="313"/>
      <c r="L151" s="313"/>
      <c r="M151" s="313"/>
      <c r="N151" s="313"/>
      <c r="O151" s="313"/>
      <c r="P151" s="313"/>
      <c r="Q151" s="313"/>
      <c r="R151" s="313"/>
      <c r="S151" s="313"/>
      <c r="T151" s="313"/>
      <c r="U151" s="313"/>
      <c r="V151" s="313"/>
      <c r="W151" s="313"/>
      <c r="X151" s="313"/>
      <c r="Y151" s="313"/>
      <c r="Z151" s="313"/>
      <c r="AA151" s="313"/>
      <c r="AB151" s="313"/>
      <c r="AC151" s="313"/>
      <c r="AD151" s="313"/>
      <c r="AE151" s="313"/>
      <c r="AF151" s="313"/>
      <c r="AG151" s="313"/>
      <c r="AH151" s="313"/>
      <c r="AI151" s="313"/>
      <c r="AJ151" s="313"/>
      <c r="AK151" s="313"/>
      <c r="AL151" s="313"/>
      <c r="AM151" s="313"/>
      <c r="AN151" s="313"/>
      <c r="AO151" s="313"/>
      <c r="AP151" s="313"/>
      <c r="AQ151" s="313"/>
      <c r="AR151" s="313"/>
      <c r="AS151" s="313"/>
      <c r="AT151" s="313"/>
      <c r="AU151" s="313"/>
      <c r="AV151" s="313"/>
      <c r="AW151" s="313"/>
      <c r="AX151" s="313"/>
      <c r="AY151" s="313"/>
      <c r="AZ151" s="313"/>
      <c r="BA151" s="313"/>
      <c r="BB151" s="313"/>
      <c r="BC151" s="313"/>
      <c r="BD151" s="313"/>
      <c r="BE151" s="313"/>
      <c r="BF151" s="313"/>
      <c r="BG151" s="313"/>
      <c r="BH151" s="313"/>
      <c r="BI151" s="313"/>
      <c r="BJ151" s="313"/>
      <c r="BK151" s="313"/>
      <c r="BL151" s="313"/>
      <c r="BM151" s="313"/>
      <c r="BN151" s="313"/>
      <c r="BO151" s="313"/>
      <c r="BP151" s="313"/>
      <c r="BQ151" s="313"/>
      <c r="BR151" s="313"/>
      <c r="BS151" s="313"/>
      <c r="BT151" s="313"/>
      <c r="BU151" s="313"/>
      <c r="BV151" s="313"/>
      <c r="BW151" s="313"/>
      <c r="BX151" s="313"/>
      <c r="BY151" s="313"/>
      <c r="BZ151" s="313"/>
      <c r="CA151" s="313"/>
      <c r="CB151" s="313"/>
      <c r="CC151" s="313"/>
      <c r="CD151" s="313"/>
      <c r="CE151" s="313"/>
      <c r="CF151" s="313"/>
      <c r="CG151" s="313"/>
      <c r="CH151" s="313"/>
      <c r="CI151" s="313"/>
      <c r="CJ151" s="313"/>
      <c r="CK151" s="313"/>
      <c r="CL151" s="313"/>
      <c r="CM151" s="313"/>
      <c r="CN151" s="313"/>
      <c r="CO151" s="313"/>
      <c r="CP151" s="313"/>
      <c r="CQ151" s="313"/>
      <c r="CR151" s="313"/>
      <c r="CS151" s="313"/>
      <c r="CT151" s="313"/>
    </row>
    <row r="152" spans="3:98" x14ac:dyDescent="0.2">
      <c r="C152"/>
      <c r="D152" s="313"/>
      <c r="E152" s="313"/>
      <c r="F152" s="313"/>
      <c r="G152" s="313"/>
      <c r="H152" s="313"/>
      <c r="I152" s="313"/>
      <c r="J152" s="313"/>
      <c r="K152" s="313"/>
      <c r="L152" s="313"/>
      <c r="M152" s="313"/>
      <c r="N152" s="313"/>
      <c r="O152" s="313"/>
      <c r="P152" s="313"/>
      <c r="Q152" s="313"/>
      <c r="R152" s="313"/>
      <c r="S152" s="313"/>
      <c r="T152" s="313"/>
      <c r="U152" s="313"/>
      <c r="V152" s="313"/>
      <c r="W152" s="313"/>
      <c r="X152" s="313"/>
      <c r="Y152" s="313"/>
      <c r="Z152" s="313"/>
      <c r="AA152" s="313"/>
      <c r="AB152" s="313"/>
      <c r="AC152" s="313"/>
      <c r="AD152" s="313"/>
      <c r="AE152" s="313"/>
      <c r="AF152" s="313"/>
      <c r="AG152" s="313"/>
      <c r="AH152" s="313"/>
      <c r="AI152" s="313"/>
      <c r="AJ152" s="313"/>
      <c r="AK152" s="313"/>
      <c r="AL152" s="313"/>
      <c r="AM152" s="313"/>
      <c r="AN152" s="313"/>
      <c r="AO152" s="313"/>
      <c r="AP152" s="313"/>
      <c r="AQ152" s="313"/>
      <c r="AR152" s="313"/>
      <c r="AS152" s="313"/>
      <c r="AT152" s="313"/>
      <c r="AU152" s="313"/>
      <c r="AV152" s="313"/>
      <c r="AW152" s="313"/>
      <c r="AX152" s="313"/>
      <c r="AY152" s="313"/>
      <c r="AZ152" s="313"/>
      <c r="BA152" s="313"/>
      <c r="BB152" s="313"/>
      <c r="BC152" s="313"/>
      <c r="BD152" s="313"/>
      <c r="BE152" s="313"/>
      <c r="BF152" s="313"/>
      <c r="BG152" s="313"/>
      <c r="BH152" s="313"/>
      <c r="BI152" s="313"/>
      <c r="BJ152" s="313"/>
      <c r="BK152" s="313"/>
      <c r="BL152" s="313"/>
      <c r="BM152" s="313"/>
      <c r="BN152" s="313"/>
      <c r="BO152" s="313"/>
      <c r="BP152" s="313"/>
      <c r="BQ152" s="313"/>
      <c r="BR152" s="313"/>
      <c r="BS152" s="313"/>
      <c r="BT152" s="313"/>
      <c r="BU152" s="313"/>
      <c r="BV152" s="313"/>
      <c r="BW152" s="313"/>
      <c r="BX152" s="313"/>
      <c r="BY152" s="313"/>
      <c r="BZ152" s="313"/>
      <c r="CA152" s="313"/>
      <c r="CB152" s="313"/>
      <c r="CC152" s="313"/>
      <c r="CD152" s="313"/>
      <c r="CE152" s="313"/>
      <c r="CF152" s="313"/>
      <c r="CG152" s="313"/>
      <c r="CH152" s="313"/>
      <c r="CI152" s="313"/>
      <c r="CJ152" s="313"/>
      <c r="CK152" s="313"/>
      <c r="CL152" s="313"/>
      <c r="CM152" s="313"/>
      <c r="CN152" s="313"/>
      <c r="CO152" s="313"/>
      <c r="CP152" s="313"/>
      <c r="CQ152" s="313"/>
      <c r="CR152" s="313"/>
      <c r="CS152" s="313"/>
      <c r="CT152" s="313"/>
    </row>
    <row r="153" spans="3:98" x14ac:dyDescent="0.2">
      <c r="C153"/>
      <c r="D153" s="313"/>
      <c r="E153" s="313"/>
      <c r="F153" s="313"/>
      <c r="G153" s="313"/>
      <c r="H153" s="313"/>
      <c r="I153" s="313"/>
      <c r="J153" s="313"/>
      <c r="K153" s="313"/>
      <c r="L153" s="313"/>
      <c r="M153" s="313"/>
      <c r="N153" s="313"/>
      <c r="O153" s="313"/>
      <c r="P153" s="313"/>
      <c r="Q153" s="313"/>
      <c r="R153" s="313"/>
      <c r="S153" s="313"/>
      <c r="T153" s="313"/>
      <c r="U153" s="313"/>
      <c r="V153" s="313"/>
      <c r="W153" s="313"/>
      <c r="X153" s="313"/>
      <c r="Y153" s="313"/>
      <c r="Z153" s="313"/>
      <c r="AA153" s="313"/>
      <c r="AB153" s="313"/>
      <c r="AC153" s="313"/>
      <c r="AD153" s="313"/>
      <c r="AE153" s="313"/>
      <c r="AF153" s="313"/>
      <c r="AG153" s="313"/>
      <c r="AH153" s="313"/>
      <c r="AI153" s="313"/>
      <c r="AJ153" s="313"/>
      <c r="AK153" s="313"/>
      <c r="AL153" s="313"/>
      <c r="AM153" s="313"/>
      <c r="AN153" s="313"/>
      <c r="AO153" s="313"/>
      <c r="AP153" s="313"/>
      <c r="AQ153" s="313"/>
      <c r="AR153" s="313"/>
      <c r="AS153" s="313"/>
      <c r="AT153" s="313"/>
      <c r="AU153" s="313"/>
      <c r="AV153" s="313"/>
      <c r="AW153" s="313"/>
      <c r="AX153" s="313"/>
      <c r="AY153" s="313"/>
      <c r="AZ153" s="313"/>
      <c r="BA153" s="313"/>
      <c r="BB153" s="313"/>
      <c r="BC153" s="313"/>
      <c r="BD153" s="313"/>
      <c r="BE153" s="313"/>
      <c r="BF153" s="313"/>
      <c r="BG153" s="313"/>
      <c r="BH153" s="313"/>
      <c r="BI153" s="313"/>
      <c r="BJ153" s="313"/>
      <c r="BK153" s="313"/>
      <c r="BL153" s="313"/>
      <c r="BM153" s="313"/>
      <c r="BN153" s="313"/>
      <c r="BO153" s="313"/>
      <c r="BP153" s="313"/>
      <c r="BQ153" s="313"/>
      <c r="BR153" s="313"/>
      <c r="BS153" s="313"/>
      <c r="BT153" s="313"/>
      <c r="BU153" s="313"/>
      <c r="BV153" s="313"/>
      <c r="BW153" s="313"/>
      <c r="BX153" s="313"/>
      <c r="BY153" s="313"/>
      <c r="BZ153" s="313"/>
      <c r="CA153" s="313"/>
      <c r="CB153" s="313"/>
      <c r="CC153" s="313"/>
      <c r="CD153" s="313"/>
      <c r="CE153" s="313"/>
      <c r="CF153" s="313"/>
      <c r="CG153" s="313"/>
      <c r="CH153" s="313"/>
      <c r="CI153" s="313"/>
      <c r="CJ153" s="313"/>
      <c r="CK153" s="313"/>
      <c r="CL153" s="313"/>
      <c r="CM153" s="313"/>
      <c r="CN153" s="313"/>
      <c r="CO153" s="313"/>
      <c r="CP153" s="313"/>
      <c r="CQ153" s="313"/>
      <c r="CR153" s="313"/>
      <c r="CS153" s="313"/>
      <c r="CT153" s="313"/>
    </row>
    <row r="154" spans="3:98" x14ac:dyDescent="0.2">
      <c r="C154"/>
      <c r="D154" s="313"/>
      <c r="E154" s="313"/>
      <c r="F154" s="313"/>
      <c r="G154" s="313"/>
      <c r="H154" s="313"/>
      <c r="I154" s="313"/>
      <c r="J154" s="313"/>
      <c r="K154" s="313"/>
      <c r="L154" s="313"/>
      <c r="M154" s="313"/>
      <c r="N154" s="313"/>
      <c r="O154" s="313"/>
      <c r="P154" s="313"/>
      <c r="Q154" s="313"/>
      <c r="R154" s="313"/>
      <c r="S154" s="313"/>
      <c r="T154" s="313"/>
      <c r="U154" s="313"/>
      <c r="V154" s="313"/>
      <c r="W154" s="313"/>
      <c r="X154" s="313"/>
      <c r="Y154" s="313"/>
      <c r="Z154" s="313"/>
      <c r="AA154" s="313"/>
      <c r="AB154" s="313"/>
      <c r="AC154" s="313"/>
      <c r="AD154" s="313"/>
      <c r="AE154" s="313"/>
      <c r="AF154" s="313"/>
      <c r="AG154" s="313"/>
      <c r="AH154" s="313"/>
      <c r="AI154" s="313"/>
      <c r="AJ154" s="313"/>
      <c r="AK154" s="313"/>
      <c r="AL154" s="313"/>
      <c r="AM154" s="313"/>
      <c r="AN154" s="313"/>
      <c r="AO154" s="313"/>
      <c r="AP154" s="313"/>
      <c r="AQ154" s="313"/>
      <c r="AR154" s="313"/>
      <c r="AS154" s="313"/>
      <c r="AT154" s="313"/>
      <c r="AU154" s="313"/>
      <c r="AV154" s="313"/>
      <c r="AW154" s="313"/>
      <c r="AX154" s="313"/>
      <c r="AY154" s="313"/>
      <c r="AZ154" s="313"/>
      <c r="BA154" s="313"/>
      <c r="BB154" s="313"/>
      <c r="BC154" s="313"/>
      <c r="BD154" s="313"/>
      <c r="BE154" s="313"/>
      <c r="BF154" s="313"/>
      <c r="BG154" s="313"/>
      <c r="BH154" s="313"/>
      <c r="BI154" s="313"/>
      <c r="BJ154" s="313"/>
      <c r="BK154" s="313"/>
      <c r="BL154" s="313"/>
      <c r="BM154" s="313"/>
      <c r="BN154" s="313"/>
      <c r="BO154" s="313"/>
      <c r="BP154" s="313"/>
      <c r="BQ154" s="313"/>
      <c r="BR154" s="313"/>
      <c r="BS154" s="313"/>
      <c r="BT154" s="313"/>
      <c r="BU154" s="313"/>
      <c r="BV154" s="313"/>
      <c r="BW154" s="313"/>
      <c r="BX154" s="313"/>
      <c r="BY154" s="313"/>
      <c r="BZ154" s="313"/>
      <c r="CA154" s="313"/>
      <c r="CB154" s="313"/>
      <c r="CC154" s="313"/>
      <c r="CD154" s="313"/>
      <c r="CE154" s="313"/>
      <c r="CF154" s="313"/>
      <c r="CG154" s="313"/>
      <c r="CH154" s="313"/>
      <c r="CI154" s="313"/>
      <c r="CJ154" s="313"/>
      <c r="CK154" s="313"/>
      <c r="CL154" s="313"/>
      <c r="CM154" s="313"/>
      <c r="CN154" s="313"/>
      <c r="CO154" s="313"/>
      <c r="CP154" s="313"/>
      <c r="CQ154" s="313"/>
      <c r="CR154" s="313"/>
      <c r="CS154" s="313"/>
      <c r="CT154" s="313"/>
    </row>
    <row r="155" spans="3:98" x14ac:dyDescent="0.2">
      <c r="C155"/>
      <c r="D155" s="313"/>
      <c r="E155" s="313"/>
      <c r="F155" s="313"/>
      <c r="G155" s="313"/>
      <c r="H155" s="313"/>
      <c r="I155" s="313"/>
      <c r="J155" s="313"/>
      <c r="K155" s="313"/>
      <c r="L155" s="313"/>
      <c r="M155" s="313"/>
      <c r="N155" s="313"/>
      <c r="O155" s="313"/>
      <c r="P155" s="313"/>
      <c r="Q155" s="313"/>
      <c r="R155" s="313"/>
      <c r="S155" s="313"/>
      <c r="T155" s="313"/>
      <c r="U155" s="313"/>
      <c r="V155" s="313"/>
      <c r="W155" s="313"/>
      <c r="X155" s="313"/>
      <c r="Y155" s="313"/>
      <c r="Z155" s="313"/>
      <c r="AA155" s="313"/>
      <c r="AB155" s="313"/>
      <c r="AC155" s="313"/>
      <c r="AD155" s="313"/>
      <c r="AE155" s="313"/>
      <c r="AF155" s="313"/>
      <c r="AG155" s="313"/>
      <c r="AH155" s="313"/>
      <c r="AI155" s="313"/>
      <c r="AJ155" s="313"/>
      <c r="AK155" s="313"/>
      <c r="AL155" s="313"/>
      <c r="AM155" s="313"/>
      <c r="AN155" s="313"/>
      <c r="AO155" s="313"/>
      <c r="AP155" s="313"/>
      <c r="AQ155" s="313"/>
      <c r="AR155" s="313"/>
      <c r="AS155" s="313"/>
      <c r="AT155" s="313"/>
      <c r="AU155" s="313"/>
      <c r="AV155" s="313"/>
      <c r="AW155" s="313"/>
      <c r="AX155" s="313"/>
      <c r="AY155" s="313"/>
      <c r="AZ155" s="313"/>
      <c r="BA155" s="313"/>
      <c r="BB155" s="313"/>
      <c r="BC155" s="313"/>
      <c r="BD155" s="313"/>
      <c r="BE155" s="313"/>
      <c r="BF155" s="313"/>
      <c r="BG155" s="313"/>
      <c r="BH155" s="313"/>
      <c r="BI155" s="313"/>
      <c r="BJ155" s="313"/>
      <c r="BK155" s="313"/>
      <c r="BL155" s="313"/>
      <c r="BM155" s="313"/>
      <c r="BN155" s="313"/>
      <c r="BO155" s="313"/>
      <c r="BP155" s="313"/>
      <c r="BQ155" s="313"/>
      <c r="BR155" s="313"/>
      <c r="BS155" s="313"/>
      <c r="BT155" s="313"/>
      <c r="BU155" s="313"/>
      <c r="BV155" s="313"/>
      <c r="BW155" s="313"/>
      <c r="BX155" s="313"/>
      <c r="BY155" s="313"/>
      <c r="BZ155" s="313"/>
      <c r="CA155" s="313"/>
      <c r="CB155" s="313"/>
      <c r="CC155" s="313"/>
      <c r="CD155" s="313"/>
      <c r="CE155" s="313"/>
      <c r="CF155" s="313"/>
      <c r="CG155" s="313"/>
      <c r="CH155" s="313"/>
      <c r="CI155" s="313"/>
      <c r="CJ155" s="313"/>
      <c r="CK155" s="313"/>
      <c r="CL155" s="313"/>
      <c r="CM155" s="313"/>
      <c r="CN155" s="313"/>
      <c r="CO155" s="313"/>
      <c r="CP155" s="313"/>
      <c r="CQ155" s="313"/>
      <c r="CR155" s="313"/>
      <c r="CS155" s="313"/>
      <c r="CT155" s="313"/>
    </row>
    <row r="156" spans="3:98" x14ac:dyDescent="0.2">
      <c r="C156"/>
      <c r="D156" s="313"/>
      <c r="E156" s="313"/>
      <c r="F156" s="313"/>
      <c r="G156" s="313"/>
      <c r="H156" s="313"/>
      <c r="I156" s="313"/>
      <c r="J156" s="313"/>
      <c r="K156" s="313"/>
      <c r="L156" s="313"/>
      <c r="M156" s="313"/>
      <c r="N156" s="313"/>
      <c r="O156" s="313"/>
      <c r="P156" s="313"/>
      <c r="Q156" s="313"/>
      <c r="R156" s="313"/>
      <c r="S156" s="313"/>
      <c r="T156" s="313"/>
      <c r="U156" s="313"/>
      <c r="V156" s="313"/>
      <c r="W156" s="313"/>
      <c r="X156" s="313"/>
      <c r="Y156" s="313"/>
      <c r="Z156" s="313"/>
      <c r="AA156" s="313"/>
      <c r="AB156" s="313"/>
      <c r="AC156" s="313"/>
      <c r="AD156" s="313"/>
      <c r="AE156" s="313"/>
      <c r="AF156" s="313"/>
      <c r="AG156" s="313"/>
      <c r="AH156" s="313"/>
      <c r="AI156" s="313"/>
      <c r="AJ156" s="313"/>
      <c r="AK156" s="313"/>
      <c r="AL156" s="313"/>
      <c r="AM156" s="313"/>
      <c r="AN156" s="313"/>
      <c r="AO156" s="313"/>
      <c r="AP156" s="313"/>
      <c r="AQ156" s="313"/>
      <c r="AR156" s="313"/>
      <c r="AS156" s="313"/>
      <c r="AT156" s="313"/>
      <c r="AU156" s="313"/>
      <c r="AV156" s="313"/>
      <c r="AW156" s="313"/>
      <c r="AX156" s="313"/>
      <c r="AY156" s="313"/>
      <c r="AZ156" s="313"/>
      <c r="BA156" s="313"/>
      <c r="BB156" s="313"/>
      <c r="BC156" s="313"/>
      <c r="BD156" s="313"/>
      <c r="BE156" s="313"/>
      <c r="BF156" s="313"/>
      <c r="BG156" s="313"/>
      <c r="BH156" s="313"/>
      <c r="BI156" s="313"/>
      <c r="BJ156" s="313"/>
      <c r="BK156" s="313"/>
      <c r="BL156" s="313"/>
      <c r="BM156" s="313"/>
      <c r="BN156" s="313"/>
      <c r="BO156" s="313"/>
      <c r="BP156" s="313"/>
      <c r="BQ156" s="313"/>
      <c r="BR156" s="313"/>
      <c r="BS156" s="313"/>
      <c r="BT156" s="313"/>
      <c r="BU156" s="313"/>
      <c r="BV156" s="313"/>
      <c r="BW156" s="313"/>
      <c r="BX156" s="313"/>
      <c r="BY156" s="313"/>
      <c r="BZ156" s="313"/>
      <c r="CA156" s="313"/>
      <c r="CB156" s="313"/>
      <c r="CC156" s="313"/>
      <c r="CD156" s="313"/>
      <c r="CE156" s="313"/>
      <c r="CF156" s="313"/>
      <c r="CG156" s="313"/>
      <c r="CH156" s="313"/>
      <c r="CI156" s="313"/>
      <c r="CJ156" s="313"/>
      <c r="CK156" s="313"/>
      <c r="CL156" s="313"/>
      <c r="CM156" s="313"/>
      <c r="CN156" s="313"/>
      <c r="CO156" s="313"/>
      <c r="CP156" s="313"/>
      <c r="CQ156" s="313"/>
      <c r="CR156" s="313"/>
      <c r="CS156" s="313"/>
      <c r="CT156" s="313"/>
    </row>
    <row r="157" spans="3:98" x14ac:dyDescent="0.2">
      <c r="C157"/>
      <c r="D157" s="313"/>
      <c r="E157" s="313"/>
      <c r="F157" s="313"/>
      <c r="G157" s="313"/>
      <c r="H157" s="313"/>
      <c r="I157" s="313"/>
      <c r="J157" s="313"/>
      <c r="K157" s="313"/>
      <c r="L157" s="313"/>
      <c r="M157" s="313"/>
      <c r="N157" s="313"/>
      <c r="O157" s="313"/>
      <c r="P157" s="313"/>
      <c r="Q157" s="313"/>
      <c r="R157" s="313"/>
      <c r="S157" s="313"/>
      <c r="T157" s="313"/>
      <c r="U157" s="313"/>
      <c r="V157" s="313"/>
      <c r="W157" s="313"/>
      <c r="X157" s="313"/>
      <c r="Y157" s="313"/>
      <c r="Z157" s="313"/>
      <c r="AA157" s="313"/>
      <c r="AB157" s="313"/>
      <c r="AC157" s="313"/>
      <c r="AD157" s="313"/>
      <c r="AE157" s="313"/>
      <c r="AF157" s="313"/>
      <c r="AG157" s="313"/>
      <c r="AH157" s="313"/>
      <c r="AI157" s="313"/>
      <c r="AJ157" s="313"/>
      <c r="AK157" s="313"/>
      <c r="AL157" s="313"/>
      <c r="AM157" s="313"/>
      <c r="AN157" s="313"/>
      <c r="AO157" s="313"/>
      <c r="AP157" s="313"/>
      <c r="AQ157" s="313"/>
      <c r="AR157" s="313"/>
      <c r="AS157" s="313"/>
      <c r="AT157" s="313"/>
      <c r="AU157" s="313"/>
      <c r="AV157" s="313"/>
      <c r="AW157" s="313"/>
      <c r="AX157" s="313"/>
      <c r="AY157" s="313"/>
      <c r="AZ157" s="313"/>
      <c r="BA157" s="313"/>
      <c r="BB157" s="313"/>
      <c r="BC157" s="313"/>
      <c r="BD157" s="313"/>
      <c r="BE157" s="313"/>
      <c r="BF157" s="313"/>
      <c r="BG157" s="313"/>
      <c r="BH157" s="313"/>
      <c r="BI157" s="313"/>
      <c r="BJ157" s="313"/>
      <c r="BK157" s="313"/>
      <c r="BL157" s="313"/>
      <c r="BM157" s="313"/>
      <c r="BN157" s="313"/>
      <c r="BO157" s="313"/>
      <c r="BP157" s="313"/>
      <c r="BQ157" s="313"/>
      <c r="BR157" s="313"/>
      <c r="BS157" s="313"/>
      <c r="BT157" s="313"/>
      <c r="BU157" s="313"/>
      <c r="BV157" s="313"/>
      <c r="BW157" s="313"/>
      <c r="BX157" s="313"/>
      <c r="BY157" s="313"/>
      <c r="BZ157" s="313"/>
      <c r="CA157" s="313"/>
      <c r="CB157" s="313"/>
      <c r="CC157" s="313"/>
      <c r="CD157" s="313"/>
      <c r="CE157" s="313"/>
      <c r="CF157" s="313"/>
      <c r="CG157" s="313"/>
      <c r="CH157" s="313"/>
      <c r="CI157" s="313"/>
      <c r="CJ157" s="313"/>
      <c r="CK157" s="313"/>
      <c r="CL157" s="313"/>
      <c r="CM157" s="313"/>
      <c r="CN157" s="313"/>
      <c r="CO157" s="313"/>
      <c r="CP157" s="313"/>
      <c r="CQ157" s="313"/>
      <c r="CR157" s="313"/>
      <c r="CS157" s="313"/>
      <c r="CT157" s="313"/>
    </row>
    <row r="158" spans="3:98" x14ac:dyDescent="0.2">
      <c r="C158"/>
      <c r="D158" s="313"/>
      <c r="E158" s="313"/>
      <c r="F158" s="313"/>
      <c r="G158" s="313"/>
      <c r="H158" s="313"/>
      <c r="I158" s="313"/>
      <c r="J158" s="313"/>
      <c r="K158" s="313"/>
      <c r="L158" s="313"/>
      <c r="M158" s="313"/>
      <c r="N158" s="313"/>
      <c r="O158" s="313"/>
      <c r="P158" s="313"/>
      <c r="Q158" s="313"/>
      <c r="R158" s="313"/>
      <c r="S158" s="313"/>
      <c r="T158" s="313"/>
      <c r="U158" s="313"/>
      <c r="V158" s="313"/>
      <c r="W158" s="313"/>
      <c r="X158" s="313"/>
      <c r="Y158" s="313"/>
      <c r="Z158" s="313"/>
      <c r="AA158" s="313"/>
      <c r="AB158" s="313"/>
      <c r="AC158" s="313"/>
      <c r="AD158" s="313"/>
      <c r="AE158" s="313"/>
      <c r="AF158" s="313"/>
      <c r="AG158" s="313"/>
      <c r="AH158" s="313"/>
      <c r="AI158" s="313"/>
      <c r="AJ158" s="313"/>
      <c r="AK158" s="313"/>
      <c r="AL158" s="313"/>
      <c r="AM158" s="313"/>
      <c r="AN158" s="313"/>
      <c r="AO158" s="313"/>
      <c r="AP158" s="313"/>
      <c r="AQ158" s="313"/>
      <c r="AR158" s="313"/>
      <c r="AS158" s="313"/>
      <c r="AT158" s="313"/>
      <c r="AU158" s="313"/>
      <c r="AV158" s="313"/>
      <c r="AW158" s="313"/>
      <c r="AX158" s="313"/>
      <c r="AY158" s="313"/>
      <c r="AZ158" s="313"/>
      <c r="BA158" s="313"/>
      <c r="BB158" s="313"/>
      <c r="BC158" s="313"/>
      <c r="BD158" s="313"/>
      <c r="BE158" s="313"/>
      <c r="BF158" s="313"/>
      <c r="BG158" s="313"/>
      <c r="BH158" s="313"/>
      <c r="BI158" s="313"/>
      <c r="BJ158" s="313"/>
      <c r="BK158" s="313"/>
      <c r="BL158" s="313"/>
      <c r="BM158" s="313"/>
      <c r="BN158" s="313"/>
      <c r="BO158" s="313"/>
      <c r="BP158" s="313"/>
      <c r="BQ158" s="313"/>
      <c r="BR158" s="313"/>
      <c r="BS158" s="313"/>
      <c r="BT158" s="313"/>
      <c r="BU158" s="313"/>
      <c r="BV158" s="313"/>
      <c r="BW158" s="313"/>
      <c r="BX158" s="313"/>
      <c r="BY158" s="313"/>
      <c r="BZ158" s="313"/>
      <c r="CA158" s="313"/>
      <c r="CB158" s="313"/>
      <c r="CC158" s="313"/>
      <c r="CD158" s="313"/>
      <c r="CE158" s="313"/>
      <c r="CF158" s="313"/>
      <c r="CG158" s="313"/>
      <c r="CH158" s="313"/>
      <c r="CI158" s="313"/>
      <c r="CJ158" s="313"/>
      <c r="CK158" s="313"/>
      <c r="CL158" s="313"/>
      <c r="CM158" s="313"/>
      <c r="CN158" s="313"/>
      <c r="CO158" s="313"/>
      <c r="CP158" s="313"/>
      <c r="CQ158" s="313"/>
      <c r="CR158" s="313"/>
      <c r="CS158" s="313"/>
      <c r="CT158" s="313"/>
    </row>
    <row r="159" spans="3:98" x14ac:dyDescent="0.2">
      <c r="C159"/>
      <c r="D159" s="313"/>
      <c r="E159" s="313"/>
      <c r="F159" s="313"/>
      <c r="G159" s="313"/>
      <c r="H159" s="313"/>
      <c r="I159" s="313"/>
      <c r="J159" s="313"/>
      <c r="K159" s="313"/>
      <c r="L159" s="313"/>
      <c r="M159" s="313"/>
      <c r="N159" s="313"/>
      <c r="O159" s="313"/>
      <c r="P159" s="313"/>
      <c r="Q159" s="313"/>
      <c r="R159" s="313"/>
      <c r="S159" s="313"/>
      <c r="T159" s="313"/>
      <c r="U159" s="313"/>
      <c r="V159" s="313"/>
      <c r="W159" s="313"/>
      <c r="X159" s="313"/>
      <c r="Y159" s="313"/>
      <c r="Z159" s="313"/>
      <c r="AA159" s="313"/>
      <c r="AB159" s="313"/>
      <c r="AC159" s="313"/>
      <c r="AD159" s="313"/>
      <c r="AE159" s="313"/>
      <c r="AF159" s="313"/>
      <c r="AG159" s="313"/>
      <c r="AH159" s="313"/>
      <c r="AI159" s="313"/>
      <c r="AJ159" s="313"/>
      <c r="AK159" s="313"/>
      <c r="AL159" s="313"/>
      <c r="AM159" s="313"/>
      <c r="AN159" s="313"/>
      <c r="AO159" s="313"/>
      <c r="AP159" s="313"/>
      <c r="AQ159" s="313"/>
      <c r="AR159" s="313"/>
      <c r="AS159" s="313"/>
      <c r="AT159" s="313"/>
      <c r="AU159" s="313"/>
      <c r="AV159" s="313"/>
      <c r="AW159" s="313"/>
      <c r="AX159" s="313"/>
      <c r="AY159" s="313"/>
      <c r="AZ159" s="313"/>
      <c r="BA159" s="313"/>
      <c r="BB159" s="313"/>
      <c r="BC159" s="313"/>
      <c r="BD159" s="313"/>
      <c r="BE159" s="313"/>
      <c r="BF159" s="313"/>
      <c r="BG159" s="313"/>
      <c r="BH159" s="313"/>
      <c r="BI159" s="313"/>
      <c r="BJ159" s="313"/>
      <c r="BK159" s="313"/>
      <c r="BL159" s="313"/>
      <c r="BM159" s="313"/>
      <c r="BN159" s="313"/>
      <c r="BO159" s="313"/>
      <c r="BP159" s="313"/>
      <c r="BQ159" s="313"/>
      <c r="BR159" s="313"/>
      <c r="BS159" s="313"/>
      <c r="BT159" s="313"/>
      <c r="BU159" s="313"/>
      <c r="BV159" s="313"/>
      <c r="BW159" s="313"/>
      <c r="BX159" s="313"/>
      <c r="BY159" s="313"/>
      <c r="BZ159" s="313"/>
      <c r="CA159" s="313"/>
      <c r="CB159" s="313"/>
      <c r="CC159" s="313"/>
      <c r="CD159" s="313"/>
      <c r="CE159" s="313"/>
      <c r="CF159" s="313"/>
      <c r="CG159" s="313"/>
      <c r="CH159" s="313"/>
      <c r="CI159" s="313"/>
      <c r="CJ159" s="313"/>
      <c r="CK159" s="313"/>
      <c r="CL159" s="313"/>
      <c r="CM159" s="313"/>
      <c r="CN159" s="313"/>
      <c r="CO159" s="313"/>
      <c r="CP159" s="313"/>
      <c r="CQ159" s="313"/>
      <c r="CR159" s="313"/>
      <c r="CS159" s="313"/>
      <c r="CT159" s="313"/>
    </row>
    <row r="160" spans="3:98" x14ac:dyDescent="0.2">
      <c r="C160"/>
      <c r="D160" s="313"/>
      <c r="E160" s="313"/>
      <c r="F160" s="313"/>
      <c r="G160" s="313"/>
      <c r="H160" s="313"/>
      <c r="I160" s="313"/>
      <c r="J160" s="313"/>
      <c r="K160" s="313"/>
      <c r="L160" s="313"/>
      <c r="M160" s="313"/>
      <c r="N160" s="313"/>
      <c r="O160" s="313"/>
      <c r="P160" s="313"/>
      <c r="Q160" s="313"/>
      <c r="R160" s="313"/>
      <c r="S160" s="313"/>
      <c r="T160" s="313"/>
      <c r="U160" s="313"/>
      <c r="V160" s="313"/>
      <c r="W160" s="313"/>
      <c r="X160" s="313"/>
      <c r="Y160" s="313"/>
      <c r="Z160" s="313"/>
      <c r="AA160" s="313"/>
      <c r="AB160" s="313"/>
      <c r="AC160" s="313"/>
      <c r="AD160" s="313"/>
      <c r="AE160" s="313"/>
      <c r="AF160" s="313"/>
      <c r="AG160" s="313"/>
      <c r="AH160" s="313"/>
      <c r="AI160" s="313"/>
      <c r="AJ160" s="313"/>
      <c r="AK160" s="313"/>
      <c r="AL160" s="313"/>
      <c r="AM160" s="313"/>
      <c r="AN160" s="313"/>
      <c r="AO160" s="313"/>
      <c r="AP160" s="313"/>
      <c r="AQ160" s="313"/>
      <c r="AR160" s="313"/>
      <c r="AS160" s="313"/>
      <c r="AT160" s="313"/>
      <c r="AU160" s="313"/>
      <c r="AV160" s="313"/>
      <c r="AW160" s="313"/>
      <c r="AX160" s="313"/>
      <c r="AY160" s="313"/>
      <c r="AZ160" s="313"/>
      <c r="BA160" s="313"/>
      <c r="BB160" s="313"/>
      <c r="BC160" s="313"/>
      <c r="BD160" s="313"/>
      <c r="BE160" s="313"/>
      <c r="BF160" s="313"/>
      <c r="BG160" s="313"/>
      <c r="BH160" s="313"/>
      <c r="BI160" s="313"/>
      <c r="BJ160" s="313"/>
      <c r="BK160" s="313"/>
      <c r="BL160" s="313"/>
      <c r="BM160" s="313"/>
      <c r="BN160" s="313"/>
      <c r="BO160" s="313"/>
      <c r="BP160" s="313"/>
      <c r="BQ160" s="313"/>
      <c r="BR160" s="313"/>
      <c r="BS160" s="313"/>
      <c r="BT160" s="313"/>
      <c r="BU160" s="313"/>
      <c r="BV160" s="313"/>
      <c r="BW160" s="313"/>
      <c r="BX160" s="313"/>
      <c r="BY160" s="313"/>
      <c r="BZ160" s="313"/>
      <c r="CA160" s="313"/>
      <c r="CB160" s="313"/>
      <c r="CC160" s="313"/>
      <c r="CD160" s="313"/>
      <c r="CE160" s="313"/>
      <c r="CF160" s="313"/>
      <c r="CG160" s="313"/>
      <c r="CH160" s="313"/>
      <c r="CI160" s="313"/>
      <c r="CJ160" s="313"/>
      <c r="CK160" s="313"/>
      <c r="CL160" s="313"/>
      <c r="CM160" s="313"/>
      <c r="CN160" s="313"/>
      <c r="CO160" s="313"/>
      <c r="CP160" s="313"/>
      <c r="CQ160" s="313"/>
      <c r="CR160" s="313"/>
      <c r="CS160" s="313"/>
      <c r="CT160" s="313"/>
    </row>
    <row r="161" spans="3:98" x14ac:dyDescent="0.2">
      <c r="C161"/>
      <c r="D161" s="313"/>
      <c r="E161" s="313"/>
      <c r="F161" s="313"/>
      <c r="G161" s="313"/>
      <c r="H161" s="313"/>
      <c r="I161" s="313"/>
      <c r="J161" s="313"/>
      <c r="K161" s="313"/>
      <c r="L161" s="313"/>
      <c r="M161" s="313"/>
      <c r="N161" s="313"/>
      <c r="O161" s="313"/>
      <c r="P161" s="313"/>
      <c r="Q161" s="313"/>
      <c r="R161" s="313"/>
      <c r="S161" s="313"/>
      <c r="T161" s="313"/>
      <c r="U161" s="313"/>
      <c r="V161" s="313"/>
      <c r="W161" s="313"/>
      <c r="X161" s="313"/>
      <c r="Y161" s="313"/>
      <c r="Z161" s="313"/>
      <c r="AA161" s="313"/>
      <c r="AB161" s="313"/>
      <c r="AC161" s="313"/>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3"/>
      <c r="AY161" s="313"/>
      <c r="AZ161" s="313"/>
      <c r="BA161" s="313"/>
      <c r="BB161" s="313"/>
      <c r="BC161" s="313"/>
      <c r="BD161" s="313"/>
      <c r="BE161" s="313"/>
      <c r="BF161" s="313"/>
      <c r="BG161" s="313"/>
      <c r="BH161" s="313"/>
      <c r="BI161" s="313"/>
      <c r="BJ161" s="313"/>
      <c r="BK161" s="313"/>
      <c r="BL161" s="313"/>
      <c r="BM161" s="313"/>
      <c r="BN161" s="313"/>
      <c r="BO161" s="313"/>
      <c r="BP161" s="313"/>
      <c r="BQ161" s="313"/>
      <c r="BR161" s="313"/>
      <c r="BS161" s="313"/>
      <c r="BT161" s="313"/>
      <c r="BU161" s="313"/>
      <c r="BV161" s="313"/>
      <c r="BW161" s="313"/>
      <c r="BX161" s="313"/>
      <c r="BY161" s="313"/>
      <c r="BZ161" s="313"/>
      <c r="CA161" s="313"/>
      <c r="CB161" s="313"/>
      <c r="CC161" s="313"/>
      <c r="CD161" s="313"/>
      <c r="CE161" s="313"/>
      <c r="CF161" s="313"/>
      <c r="CG161" s="313"/>
      <c r="CH161" s="313"/>
      <c r="CI161" s="313"/>
      <c r="CJ161" s="313"/>
      <c r="CK161" s="313"/>
      <c r="CL161" s="313"/>
      <c r="CM161" s="313"/>
      <c r="CN161" s="313"/>
      <c r="CO161" s="313"/>
      <c r="CP161" s="313"/>
      <c r="CQ161" s="313"/>
      <c r="CR161" s="313"/>
      <c r="CS161" s="313"/>
      <c r="CT161" s="313"/>
    </row>
    <row r="162" spans="3:98" x14ac:dyDescent="0.2">
      <c r="C162"/>
      <c r="D162" s="313"/>
      <c r="E162" s="313"/>
      <c r="F162" s="313"/>
      <c r="G162" s="313"/>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c r="AH162" s="313"/>
      <c r="AI162" s="313"/>
      <c r="AJ162" s="313"/>
      <c r="AK162" s="313"/>
      <c r="AL162" s="313"/>
      <c r="AM162" s="313"/>
      <c r="AN162" s="313"/>
      <c r="AO162" s="313"/>
      <c r="AP162" s="313"/>
      <c r="AQ162" s="313"/>
      <c r="AR162" s="313"/>
      <c r="AS162" s="313"/>
      <c r="AT162" s="313"/>
      <c r="AU162" s="313"/>
      <c r="AV162" s="313"/>
      <c r="AW162" s="313"/>
      <c r="AX162" s="313"/>
      <c r="AY162" s="313"/>
      <c r="AZ162" s="313"/>
      <c r="BA162" s="313"/>
      <c r="BB162" s="313"/>
      <c r="BC162" s="313"/>
      <c r="BD162" s="313"/>
      <c r="BE162" s="313"/>
      <c r="BF162" s="313"/>
      <c r="BG162" s="313"/>
      <c r="BH162" s="313"/>
      <c r="BI162" s="313"/>
      <c r="BJ162" s="313"/>
      <c r="BK162" s="313"/>
      <c r="BL162" s="313"/>
      <c r="BM162" s="313"/>
      <c r="BN162" s="313"/>
      <c r="BO162" s="313"/>
      <c r="BP162" s="313"/>
      <c r="BQ162" s="313"/>
      <c r="BR162" s="313"/>
      <c r="BS162" s="313"/>
      <c r="BT162" s="313"/>
      <c r="BU162" s="313"/>
      <c r="BV162" s="313"/>
      <c r="BW162" s="313"/>
      <c r="BX162" s="313"/>
      <c r="BY162" s="313"/>
      <c r="BZ162" s="313"/>
      <c r="CA162" s="313"/>
      <c r="CB162" s="313"/>
      <c r="CC162" s="313"/>
      <c r="CD162" s="313"/>
      <c r="CE162" s="313"/>
      <c r="CF162" s="313"/>
      <c r="CG162" s="313"/>
      <c r="CH162" s="313"/>
      <c r="CI162" s="313"/>
      <c r="CJ162" s="313"/>
      <c r="CK162" s="313"/>
      <c r="CL162" s="313"/>
      <c r="CM162" s="313"/>
      <c r="CN162" s="313"/>
      <c r="CO162" s="313"/>
      <c r="CP162" s="313"/>
      <c r="CQ162" s="313"/>
      <c r="CR162" s="313"/>
      <c r="CS162" s="313"/>
      <c r="CT162" s="313"/>
    </row>
    <row r="163" spans="3:98" x14ac:dyDescent="0.2">
      <c r="C163"/>
      <c r="D163" s="313"/>
      <c r="E163" s="313"/>
      <c r="F163" s="313"/>
      <c r="G163" s="313"/>
      <c r="H163" s="313"/>
      <c r="I163" s="313"/>
      <c r="J163" s="313"/>
      <c r="K163" s="313"/>
      <c r="L163" s="313"/>
      <c r="M163" s="313"/>
      <c r="N163" s="313"/>
      <c r="O163" s="313"/>
      <c r="P163" s="313"/>
      <c r="Q163" s="313"/>
      <c r="R163" s="313"/>
      <c r="S163" s="313"/>
      <c r="T163" s="313"/>
      <c r="U163" s="313"/>
      <c r="V163" s="313"/>
      <c r="W163" s="313"/>
      <c r="X163" s="313"/>
      <c r="Y163" s="313"/>
      <c r="Z163" s="313"/>
      <c r="AA163" s="313"/>
      <c r="AB163" s="313"/>
      <c r="AC163" s="313"/>
      <c r="AD163" s="313"/>
      <c r="AE163" s="313"/>
      <c r="AF163" s="313"/>
      <c r="AG163" s="313"/>
      <c r="AH163" s="313"/>
      <c r="AI163" s="313"/>
      <c r="AJ163" s="313"/>
      <c r="AK163" s="313"/>
      <c r="AL163" s="313"/>
      <c r="AM163" s="313"/>
      <c r="AN163" s="313"/>
      <c r="AO163" s="313"/>
      <c r="AP163" s="313"/>
      <c r="AQ163" s="313"/>
      <c r="AR163" s="313"/>
      <c r="AS163" s="313"/>
      <c r="AT163" s="313"/>
      <c r="AU163" s="313"/>
      <c r="AV163" s="313"/>
      <c r="AW163" s="313"/>
      <c r="AX163" s="313"/>
      <c r="AY163" s="313"/>
      <c r="AZ163" s="313"/>
      <c r="BA163" s="313"/>
      <c r="BB163" s="313"/>
      <c r="BC163" s="313"/>
      <c r="BD163" s="313"/>
      <c r="BE163" s="313"/>
      <c r="BF163" s="313"/>
      <c r="BG163" s="313"/>
      <c r="BH163" s="313"/>
      <c r="BI163" s="313"/>
      <c r="BJ163" s="313"/>
      <c r="BK163" s="313"/>
      <c r="BL163" s="313"/>
      <c r="BM163" s="313"/>
      <c r="BN163" s="313"/>
      <c r="BO163" s="313"/>
      <c r="BP163" s="313"/>
      <c r="BQ163" s="313"/>
      <c r="BR163" s="313"/>
      <c r="BS163" s="313"/>
      <c r="BT163" s="313"/>
      <c r="BU163" s="313"/>
      <c r="BV163" s="313"/>
      <c r="BW163" s="313"/>
      <c r="BX163" s="313"/>
      <c r="BY163" s="313"/>
      <c r="BZ163" s="313"/>
      <c r="CA163" s="313"/>
      <c r="CB163" s="313"/>
      <c r="CC163" s="313"/>
      <c r="CD163" s="313"/>
      <c r="CE163" s="313"/>
      <c r="CF163" s="313"/>
      <c r="CG163" s="313"/>
      <c r="CH163" s="313"/>
      <c r="CI163" s="313"/>
      <c r="CJ163" s="313"/>
      <c r="CK163" s="313"/>
      <c r="CL163" s="313"/>
      <c r="CM163" s="313"/>
      <c r="CN163" s="313"/>
      <c r="CO163" s="313"/>
      <c r="CP163" s="313"/>
      <c r="CQ163" s="313"/>
      <c r="CR163" s="313"/>
      <c r="CS163" s="313"/>
      <c r="CT163" s="313"/>
    </row>
    <row r="164" spans="3:98" x14ac:dyDescent="0.2">
      <c r="C164"/>
      <c r="D164" s="313"/>
      <c r="E164" s="313"/>
      <c r="F164" s="313"/>
      <c r="G164" s="313"/>
      <c r="H164" s="313"/>
      <c r="I164" s="313"/>
      <c r="J164" s="313"/>
      <c r="K164" s="313"/>
      <c r="L164" s="313"/>
      <c r="M164" s="313"/>
      <c r="N164" s="313"/>
      <c r="O164" s="313"/>
      <c r="P164" s="313"/>
      <c r="Q164" s="313"/>
      <c r="R164" s="313"/>
      <c r="S164" s="313"/>
      <c r="T164" s="313"/>
      <c r="U164" s="313"/>
      <c r="V164" s="313"/>
      <c r="W164" s="313"/>
      <c r="X164" s="313"/>
      <c r="Y164" s="313"/>
      <c r="Z164" s="313"/>
      <c r="AA164" s="313"/>
      <c r="AB164" s="313"/>
      <c r="AC164" s="313"/>
      <c r="AD164" s="313"/>
      <c r="AE164" s="313"/>
      <c r="AF164" s="313"/>
      <c r="AG164" s="313"/>
      <c r="AH164" s="313"/>
      <c r="AI164" s="313"/>
      <c r="AJ164" s="313"/>
      <c r="AK164" s="313"/>
      <c r="AL164" s="313"/>
      <c r="AM164" s="313"/>
      <c r="AN164" s="313"/>
      <c r="AO164" s="313"/>
      <c r="AP164" s="313"/>
      <c r="AQ164" s="313"/>
      <c r="AR164" s="313"/>
      <c r="AS164" s="313"/>
      <c r="AT164" s="313"/>
      <c r="AU164" s="313"/>
      <c r="AV164" s="313"/>
      <c r="AW164" s="313"/>
      <c r="AX164" s="313"/>
      <c r="AY164" s="313"/>
      <c r="AZ164" s="313"/>
      <c r="BA164" s="313"/>
      <c r="BB164" s="313"/>
      <c r="BC164" s="313"/>
      <c r="BD164" s="313"/>
      <c r="BE164" s="313"/>
      <c r="BF164" s="313"/>
      <c r="BG164" s="313"/>
      <c r="BH164" s="313"/>
      <c r="BI164" s="313"/>
      <c r="BJ164" s="313"/>
      <c r="BK164" s="313"/>
      <c r="BL164" s="313"/>
      <c r="BM164" s="313"/>
      <c r="BN164" s="313"/>
      <c r="BO164" s="313"/>
      <c r="BP164" s="313"/>
      <c r="BQ164" s="313"/>
      <c r="BR164" s="313"/>
      <c r="BS164" s="313"/>
      <c r="BT164" s="313"/>
      <c r="BU164" s="313"/>
      <c r="BV164" s="313"/>
      <c r="BW164" s="313"/>
      <c r="BX164" s="313"/>
      <c r="BY164" s="313"/>
      <c r="BZ164" s="313"/>
      <c r="CA164" s="313"/>
      <c r="CB164" s="313"/>
      <c r="CC164" s="313"/>
      <c r="CD164" s="313"/>
      <c r="CE164" s="313"/>
      <c r="CF164" s="313"/>
      <c r="CG164" s="313"/>
      <c r="CH164" s="313"/>
      <c r="CI164" s="313"/>
      <c r="CJ164" s="313"/>
      <c r="CK164" s="313"/>
      <c r="CL164" s="313"/>
      <c r="CM164" s="313"/>
      <c r="CN164" s="313"/>
      <c r="CO164" s="313"/>
      <c r="CP164" s="313"/>
      <c r="CQ164" s="313"/>
      <c r="CR164" s="313"/>
      <c r="CS164" s="313"/>
      <c r="CT164" s="313"/>
    </row>
    <row r="165" spans="3:98" x14ac:dyDescent="0.2">
      <c r="C165"/>
      <c r="D165" s="313"/>
      <c r="E165" s="313"/>
      <c r="F165" s="313"/>
      <c r="G165" s="313"/>
      <c r="H165" s="313"/>
      <c r="I165" s="313"/>
      <c r="J165" s="313"/>
      <c r="K165" s="313"/>
      <c r="L165" s="313"/>
      <c r="M165" s="313"/>
      <c r="N165" s="313"/>
      <c r="O165" s="313"/>
      <c r="P165" s="313"/>
      <c r="Q165" s="313"/>
      <c r="R165" s="313"/>
      <c r="S165" s="313"/>
      <c r="T165" s="313"/>
      <c r="U165" s="313"/>
      <c r="V165" s="313"/>
      <c r="W165" s="313"/>
      <c r="X165" s="313"/>
      <c r="Y165" s="313"/>
      <c r="Z165" s="313"/>
      <c r="AA165" s="313"/>
      <c r="AB165" s="313"/>
      <c r="AC165" s="313"/>
      <c r="AD165" s="313"/>
      <c r="AE165" s="313"/>
      <c r="AF165" s="313"/>
      <c r="AG165" s="313"/>
      <c r="AH165" s="313"/>
      <c r="AI165" s="313"/>
      <c r="AJ165" s="313"/>
      <c r="AK165" s="313"/>
      <c r="AL165" s="313"/>
      <c r="AM165" s="313"/>
      <c r="AN165" s="313"/>
      <c r="AO165" s="313"/>
      <c r="AP165" s="313"/>
      <c r="AQ165" s="313"/>
      <c r="AR165" s="313"/>
      <c r="AS165" s="313"/>
      <c r="AT165" s="313"/>
      <c r="AU165" s="313"/>
      <c r="AV165" s="313"/>
      <c r="AW165" s="313"/>
      <c r="AX165" s="313"/>
      <c r="AY165" s="313"/>
      <c r="AZ165" s="313"/>
      <c r="BA165" s="313"/>
      <c r="BB165" s="313"/>
      <c r="BC165" s="313"/>
      <c r="BD165" s="313"/>
      <c r="BE165" s="313"/>
      <c r="BF165" s="313"/>
      <c r="BG165" s="313"/>
      <c r="BH165" s="313"/>
      <c r="BI165" s="313"/>
      <c r="BJ165" s="313"/>
      <c r="BK165" s="313"/>
      <c r="BL165" s="313"/>
      <c r="BM165" s="313"/>
      <c r="BN165" s="313"/>
      <c r="BO165" s="313"/>
      <c r="BP165" s="313"/>
      <c r="BQ165" s="313"/>
      <c r="BR165" s="313"/>
      <c r="BS165" s="313"/>
      <c r="BT165" s="313"/>
      <c r="BU165" s="313"/>
      <c r="BV165" s="313"/>
      <c r="BW165" s="313"/>
      <c r="BX165" s="313"/>
      <c r="BY165" s="313"/>
      <c r="BZ165" s="313"/>
      <c r="CA165" s="313"/>
      <c r="CB165" s="313"/>
      <c r="CC165" s="313"/>
      <c r="CD165" s="313"/>
      <c r="CE165" s="313"/>
      <c r="CF165" s="313"/>
      <c r="CG165" s="313"/>
      <c r="CH165" s="313"/>
      <c r="CI165" s="313"/>
      <c r="CJ165" s="313"/>
      <c r="CK165" s="313"/>
      <c r="CL165" s="313"/>
      <c r="CM165" s="313"/>
      <c r="CN165" s="313"/>
      <c r="CO165" s="313"/>
      <c r="CP165" s="313"/>
      <c r="CQ165" s="313"/>
      <c r="CR165" s="313"/>
      <c r="CS165" s="313"/>
      <c r="CT165" s="313"/>
    </row>
    <row r="166" spans="3:98" x14ac:dyDescent="0.2">
      <c r="C166"/>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3"/>
      <c r="AY166" s="313"/>
      <c r="AZ166" s="313"/>
      <c r="BA166" s="313"/>
      <c r="BB166" s="313"/>
      <c r="BC166" s="313"/>
      <c r="BD166" s="313"/>
      <c r="BE166" s="313"/>
      <c r="BF166" s="313"/>
      <c r="BG166" s="313"/>
      <c r="BH166" s="313"/>
      <c r="BI166" s="313"/>
      <c r="BJ166" s="313"/>
      <c r="BK166" s="313"/>
      <c r="BL166" s="313"/>
      <c r="BM166" s="313"/>
      <c r="BN166" s="313"/>
      <c r="BO166" s="313"/>
      <c r="BP166" s="313"/>
      <c r="BQ166" s="313"/>
      <c r="BR166" s="313"/>
      <c r="BS166" s="313"/>
      <c r="BT166" s="313"/>
      <c r="BU166" s="313"/>
      <c r="BV166" s="313"/>
      <c r="BW166" s="313"/>
      <c r="BX166" s="313"/>
      <c r="BY166" s="313"/>
      <c r="BZ166" s="313"/>
      <c r="CA166" s="313"/>
      <c r="CB166" s="313"/>
      <c r="CC166" s="313"/>
      <c r="CD166" s="313"/>
      <c r="CE166" s="313"/>
      <c r="CF166" s="313"/>
      <c r="CG166" s="313"/>
      <c r="CH166" s="313"/>
      <c r="CI166" s="313"/>
      <c r="CJ166" s="313"/>
      <c r="CK166" s="313"/>
      <c r="CL166" s="313"/>
      <c r="CM166" s="313"/>
      <c r="CN166" s="313"/>
      <c r="CO166" s="313"/>
      <c r="CP166" s="313"/>
      <c r="CQ166" s="313"/>
      <c r="CR166" s="313"/>
      <c r="CS166" s="313"/>
      <c r="CT166" s="313"/>
    </row>
    <row r="167" spans="3:98" x14ac:dyDescent="0.2">
      <c r="C167"/>
      <c r="D167" s="313"/>
      <c r="E167" s="313"/>
      <c r="F167" s="313"/>
      <c r="G167" s="313"/>
      <c r="H167" s="313"/>
      <c r="I167" s="313"/>
      <c r="J167" s="313"/>
      <c r="K167" s="313"/>
      <c r="L167" s="313"/>
      <c r="M167" s="313"/>
      <c r="N167" s="313"/>
      <c r="O167" s="313"/>
      <c r="P167" s="313"/>
      <c r="Q167" s="313"/>
      <c r="R167" s="313"/>
      <c r="S167" s="313"/>
      <c r="T167" s="313"/>
      <c r="U167" s="313"/>
      <c r="V167" s="313"/>
      <c r="W167" s="313"/>
      <c r="X167" s="313"/>
      <c r="Y167" s="313"/>
      <c r="Z167" s="313"/>
      <c r="AA167" s="313"/>
      <c r="AB167" s="313"/>
      <c r="AC167" s="313"/>
      <c r="AD167" s="313"/>
      <c r="AE167" s="313"/>
      <c r="AF167" s="313"/>
      <c r="AG167" s="313"/>
      <c r="AH167" s="313"/>
      <c r="AI167" s="313"/>
      <c r="AJ167" s="313"/>
      <c r="AK167" s="313"/>
      <c r="AL167" s="313"/>
      <c r="AM167" s="313"/>
      <c r="AN167" s="313"/>
      <c r="AO167" s="313"/>
      <c r="AP167" s="313"/>
      <c r="AQ167" s="313"/>
      <c r="AR167" s="313"/>
      <c r="AS167" s="313"/>
      <c r="AT167" s="313"/>
      <c r="AU167" s="313"/>
      <c r="AV167" s="313"/>
      <c r="AW167" s="313"/>
      <c r="AX167" s="313"/>
      <c r="AY167" s="313"/>
      <c r="AZ167" s="313"/>
      <c r="BA167" s="313"/>
      <c r="BB167" s="313"/>
      <c r="BC167" s="313"/>
      <c r="BD167" s="313"/>
      <c r="BE167" s="313"/>
      <c r="BF167" s="313"/>
      <c r="BG167" s="313"/>
      <c r="BH167" s="313"/>
      <c r="BI167" s="313"/>
      <c r="BJ167" s="313"/>
      <c r="BK167" s="313"/>
      <c r="BL167" s="313"/>
      <c r="BM167" s="313"/>
      <c r="BN167" s="313"/>
      <c r="BO167" s="313"/>
      <c r="BP167" s="313"/>
      <c r="BQ167" s="313"/>
      <c r="BR167" s="313"/>
      <c r="BS167" s="313"/>
      <c r="BT167" s="313"/>
      <c r="BU167" s="313"/>
      <c r="BV167" s="313"/>
      <c r="BW167" s="313"/>
      <c r="BX167" s="313"/>
      <c r="BY167" s="313"/>
      <c r="BZ167" s="313"/>
      <c r="CA167" s="313"/>
      <c r="CB167" s="313"/>
      <c r="CC167" s="313"/>
      <c r="CD167" s="313"/>
      <c r="CE167" s="313"/>
      <c r="CF167" s="313"/>
      <c r="CG167" s="313"/>
      <c r="CH167" s="313"/>
      <c r="CI167" s="313"/>
      <c r="CJ167" s="313"/>
      <c r="CK167" s="313"/>
      <c r="CL167" s="313"/>
      <c r="CM167" s="313"/>
      <c r="CN167" s="313"/>
      <c r="CO167" s="313"/>
      <c r="CP167" s="313"/>
      <c r="CQ167" s="313"/>
      <c r="CR167" s="313"/>
      <c r="CS167" s="313"/>
      <c r="CT167" s="313"/>
    </row>
    <row r="168" spans="3:98" x14ac:dyDescent="0.2">
      <c r="C168"/>
      <c r="D168" s="313"/>
      <c r="E168" s="313"/>
      <c r="F168" s="313"/>
      <c r="G168" s="313"/>
      <c r="H168" s="313"/>
      <c r="I168" s="313"/>
      <c r="J168" s="313"/>
      <c r="K168" s="313"/>
      <c r="L168" s="313"/>
      <c r="M168" s="313"/>
      <c r="N168" s="313"/>
      <c r="O168" s="313"/>
      <c r="P168" s="313"/>
      <c r="Q168" s="313"/>
      <c r="R168" s="313"/>
      <c r="S168" s="313"/>
      <c r="T168" s="313"/>
      <c r="U168" s="313"/>
      <c r="V168" s="313"/>
      <c r="W168" s="313"/>
      <c r="X168" s="313"/>
      <c r="Y168" s="313"/>
      <c r="Z168" s="313"/>
      <c r="AA168" s="313"/>
      <c r="AB168" s="313"/>
      <c r="AC168" s="313"/>
      <c r="AD168" s="313"/>
      <c r="AE168" s="313"/>
      <c r="AF168" s="313"/>
      <c r="AG168" s="313"/>
      <c r="AH168" s="313"/>
      <c r="AI168" s="313"/>
      <c r="AJ168" s="313"/>
      <c r="AK168" s="313"/>
      <c r="AL168" s="313"/>
      <c r="AM168" s="313"/>
      <c r="AN168" s="313"/>
      <c r="AO168" s="313"/>
      <c r="AP168" s="313"/>
      <c r="AQ168" s="313"/>
      <c r="AR168" s="313"/>
      <c r="AS168" s="313"/>
      <c r="AT168" s="313"/>
      <c r="AU168" s="313"/>
      <c r="AV168" s="313"/>
      <c r="AW168" s="313"/>
      <c r="AX168" s="313"/>
      <c r="AY168" s="313"/>
      <c r="AZ168" s="313"/>
      <c r="BA168" s="313"/>
      <c r="BB168" s="313"/>
      <c r="BC168" s="313"/>
      <c r="BD168" s="313"/>
      <c r="BE168" s="313"/>
      <c r="BF168" s="313"/>
      <c r="BG168" s="313"/>
      <c r="BH168" s="313"/>
      <c r="BI168" s="313"/>
      <c r="BJ168" s="313"/>
      <c r="BK168" s="313"/>
      <c r="BL168" s="313"/>
      <c r="BM168" s="313"/>
      <c r="BN168" s="313"/>
      <c r="BO168" s="313"/>
      <c r="BP168" s="313"/>
      <c r="BQ168" s="313"/>
      <c r="BR168" s="313"/>
      <c r="BS168" s="313"/>
      <c r="BT168" s="313"/>
      <c r="BU168" s="313"/>
      <c r="BV168" s="313"/>
      <c r="BW168" s="313"/>
      <c r="BX168" s="313"/>
      <c r="BY168" s="313"/>
      <c r="BZ168" s="313"/>
      <c r="CA168" s="313"/>
      <c r="CB168" s="313"/>
      <c r="CC168" s="313"/>
      <c r="CD168" s="313"/>
      <c r="CE168" s="313"/>
      <c r="CF168" s="313"/>
      <c r="CG168" s="313"/>
      <c r="CH168" s="313"/>
      <c r="CI168" s="313"/>
      <c r="CJ168" s="313"/>
      <c r="CK168" s="313"/>
      <c r="CL168" s="313"/>
      <c r="CM168" s="313"/>
      <c r="CN168" s="313"/>
      <c r="CO168" s="313"/>
      <c r="CP168" s="313"/>
      <c r="CQ168" s="313"/>
      <c r="CR168" s="313"/>
      <c r="CS168" s="313"/>
      <c r="CT168" s="313"/>
    </row>
    <row r="169" spans="3:98" x14ac:dyDescent="0.2">
      <c r="C169"/>
      <c r="D169" s="313"/>
      <c r="E169" s="313"/>
      <c r="F169" s="313"/>
      <c r="G169" s="313"/>
      <c r="H169" s="313"/>
      <c r="I169" s="313"/>
      <c r="J169" s="313"/>
      <c r="K169" s="313"/>
      <c r="L169" s="313"/>
      <c r="M169" s="313"/>
      <c r="N169" s="313"/>
      <c r="O169" s="313"/>
      <c r="P169" s="313"/>
      <c r="Q169" s="313"/>
      <c r="R169" s="313"/>
      <c r="S169" s="313"/>
      <c r="T169" s="313"/>
      <c r="U169" s="313"/>
      <c r="V169" s="313"/>
      <c r="W169" s="313"/>
      <c r="X169" s="313"/>
      <c r="Y169" s="313"/>
      <c r="Z169" s="313"/>
      <c r="AA169" s="313"/>
      <c r="AB169" s="313"/>
      <c r="AC169" s="313"/>
      <c r="AD169" s="313"/>
      <c r="AE169" s="313"/>
      <c r="AF169" s="313"/>
      <c r="AG169" s="313"/>
      <c r="AH169" s="313"/>
      <c r="AI169" s="313"/>
      <c r="AJ169" s="313"/>
      <c r="AK169" s="313"/>
      <c r="AL169" s="313"/>
      <c r="AM169" s="313"/>
      <c r="AN169" s="313"/>
      <c r="AO169" s="313"/>
      <c r="AP169" s="313"/>
      <c r="AQ169" s="313"/>
      <c r="AR169" s="313"/>
      <c r="AS169" s="313"/>
      <c r="AT169" s="313"/>
      <c r="AU169" s="313"/>
      <c r="AV169" s="313"/>
      <c r="AW169" s="313"/>
      <c r="AX169" s="313"/>
      <c r="AY169" s="313"/>
      <c r="AZ169" s="313"/>
      <c r="BA169" s="313"/>
      <c r="BB169" s="313"/>
      <c r="BC169" s="313"/>
      <c r="BD169" s="313"/>
      <c r="BE169" s="313"/>
      <c r="BF169" s="313"/>
      <c r="BG169" s="313"/>
      <c r="BH169" s="313"/>
      <c r="BI169" s="313"/>
      <c r="BJ169" s="313"/>
      <c r="BK169" s="313"/>
      <c r="BL169" s="313"/>
      <c r="BM169" s="313"/>
      <c r="BN169" s="313"/>
      <c r="BO169" s="313"/>
      <c r="BP169" s="313"/>
      <c r="BQ169" s="313"/>
      <c r="BR169" s="313"/>
      <c r="BS169" s="313"/>
      <c r="BT169" s="313"/>
      <c r="BU169" s="313"/>
      <c r="BV169" s="313"/>
      <c r="BW169" s="313"/>
      <c r="BX169" s="313"/>
      <c r="BY169" s="313"/>
      <c r="BZ169" s="313"/>
      <c r="CA169" s="313"/>
      <c r="CB169" s="313"/>
      <c r="CC169" s="313"/>
      <c r="CD169" s="313"/>
      <c r="CE169" s="313"/>
      <c r="CF169" s="313"/>
      <c r="CG169" s="313"/>
      <c r="CH169" s="313"/>
      <c r="CI169" s="313"/>
      <c r="CJ169" s="313"/>
      <c r="CK169" s="313"/>
      <c r="CL169" s="313"/>
      <c r="CM169" s="313"/>
      <c r="CN169" s="313"/>
      <c r="CO169" s="313"/>
      <c r="CP169" s="313"/>
      <c r="CQ169" s="313"/>
      <c r="CR169" s="313"/>
      <c r="CS169" s="313"/>
      <c r="CT169" s="313"/>
    </row>
    <row r="170" spans="3:98" x14ac:dyDescent="0.2">
      <c r="C170"/>
      <c r="D170" s="313"/>
      <c r="E170" s="313"/>
      <c r="F170" s="313"/>
      <c r="G170" s="313"/>
      <c r="H170" s="313"/>
      <c r="I170" s="313"/>
      <c r="J170" s="313"/>
      <c r="K170" s="313"/>
      <c r="L170" s="313"/>
      <c r="M170" s="313"/>
      <c r="N170" s="313"/>
      <c r="O170" s="313"/>
      <c r="P170" s="313"/>
      <c r="Q170" s="313"/>
      <c r="R170" s="313"/>
      <c r="S170" s="313"/>
      <c r="T170" s="313"/>
      <c r="U170" s="313"/>
      <c r="V170" s="313"/>
      <c r="W170" s="313"/>
      <c r="X170" s="313"/>
      <c r="Y170" s="313"/>
      <c r="Z170" s="313"/>
      <c r="AA170" s="313"/>
      <c r="AB170" s="313"/>
      <c r="AC170" s="313"/>
      <c r="AD170" s="313"/>
      <c r="AE170" s="313"/>
      <c r="AF170" s="313"/>
      <c r="AG170" s="313"/>
      <c r="AH170" s="313"/>
      <c r="AI170" s="313"/>
      <c r="AJ170" s="313"/>
      <c r="AK170" s="313"/>
      <c r="AL170" s="313"/>
      <c r="AM170" s="313"/>
      <c r="AN170" s="313"/>
      <c r="AO170" s="313"/>
      <c r="AP170" s="313"/>
      <c r="AQ170" s="313"/>
      <c r="AR170" s="313"/>
      <c r="AS170" s="313"/>
      <c r="AT170" s="313"/>
      <c r="AU170" s="313"/>
      <c r="AV170" s="313"/>
      <c r="AW170" s="313"/>
      <c r="AX170" s="313"/>
      <c r="AY170" s="313"/>
      <c r="AZ170" s="313"/>
      <c r="BA170" s="313"/>
      <c r="BB170" s="313"/>
      <c r="BC170" s="313"/>
      <c r="BD170" s="313"/>
      <c r="BE170" s="313"/>
      <c r="BF170" s="313"/>
      <c r="BG170" s="313"/>
      <c r="BH170" s="313"/>
      <c r="BI170" s="313"/>
      <c r="BJ170" s="313"/>
      <c r="BK170" s="313"/>
      <c r="BL170" s="313"/>
      <c r="BM170" s="313"/>
      <c r="BN170" s="313"/>
      <c r="BO170" s="313"/>
      <c r="BP170" s="313"/>
      <c r="BQ170" s="313"/>
      <c r="BR170" s="313"/>
      <c r="BS170" s="313"/>
      <c r="BT170" s="313"/>
      <c r="BU170" s="313"/>
      <c r="BV170" s="313"/>
      <c r="BW170" s="313"/>
      <c r="BX170" s="313"/>
      <c r="BY170" s="313"/>
      <c r="BZ170" s="313"/>
      <c r="CA170" s="313"/>
      <c r="CB170" s="313"/>
      <c r="CC170" s="313"/>
      <c r="CD170" s="313"/>
      <c r="CE170" s="313"/>
      <c r="CF170" s="313"/>
      <c r="CG170" s="313"/>
      <c r="CH170" s="313"/>
      <c r="CI170" s="313"/>
      <c r="CJ170" s="313"/>
      <c r="CK170" s="313"/>
      <c r="CL170" s="313"/>
      <c r="CM170" s="313"/>
      <c r="CN170" s="313"/>
      <c r="CO170" s="313"/>
      <c r="CP170" s="313"/>
      <c r="CQ170" s="313"/>
      <c r="CR170" s="313"/>
      <c r="CS170" s="313"/>
      <c r="CT170" s="313"/>
    </row>
    <row r="171" spans="3:98" x14ac:dyDescent="0.2">
      <c r="C171"/>
      <c r="D171" s="313"/>
      <c r="E171" s="313"/>
      <c r="F171" s="313"/>
      <c r="G171" s="313"/>
      <c r="H171" s="313"/>
      <c r="I171" s="313"/>
      <c r="J171" s="313"/>
      <c r="K171" s="313"/>
      <c r="L171" s="313"/>
      <c r="M171" s="313"/>
      <c r="N171" s="313"/>
      <c r="O171" s="313"/>
      <c r="P171" s="313"/>
      <c r="Q171" s="313"/>
      <c r="R171" s="313"/>
      <c r="S171" s="313"/>
      <c r="T171" s="313"/>
      <c r="U171" s="313"/>
      <c r="V171" s="313"/>
      <c r="W171" s="313"/>
      <c r="X171" s="313"/>
      <c r="Y171" s="313"/>
      <c r="Z171" s="313"/>
      <c r="AA171" s="313"/>
      <c r="AB171" s="313"/>
      <c r="AC171" s="313"/>
      <c r="AD171" s="313"/>
      <c r="AE171" s="313"/>
      <c r="AF171" s="313"/>
      <c r="AG171" s="313"/>
      <c r="AH171" s="313"/>
      <c r="AI171" s="313"/>
      <c r="AJ171" s="313"/>
      <c r="AK171" s="313"/>
      <c r="AL171" s="313"/>
      <c r="AM171" s="313"/>
      <c r="AN171" s="313"/>
      <c r="AO171" s="313"/>
      <c r="AP171" s="313"/>
      <c r="AQ171" s="313"/>
      <c r="AR171" s="313"/>
      <c r="AS171" s="313"/>
      <c r="AT171" s="313"/>
      <c r="AU171" s="313"/>
      <c r="AV171" s="313"/>
      <c r="AW171" s="313"/>
      <c r="AX171" s="313"/>
      <c r="AY171" s="313"/>
      <c r="AZ171" s="313"/>
      <c r="BA171" s="313"/>
      <c r="BB171" s="313"/>
      <c r="BC171" s="313"/>
      <c r="BD171" s="313"/>
      <c r="BE171" s="313"/>
      <c r="BF171" s="313"/>
      <c r="BG171" s="313"/>
      <c r="BH171" s="313"/>
      <c r="BI171" s="313"/>
      <c r="BJ171" s="313"/>
      <c r="BK171" s="313"/>
      <c r="BL171" s="313"/>
      <c r="BM171" s="313"/>
      <c r="BN171" s="313"/>
      <c r="BO171" s="313"/>
      <c r="BP171" s="313"/>
      <c r="BQ171" s="313"/>
      <c r="BR171" s="313"/>
      <c r="BS171" s="313"/>
      <c r="BT171" s="313"/>
      <c r="BU171" s="313"/>
      <c r="BV171" s="313"/>
      <c r="BW171" s="313"/>
      <c r="BX171" s="313"/>
      <c r="BY171" s="313"/>
      <c r="BZ171" s="313"/>
      <c r="CA171" s="313"/>
      <c r="CB171" s="313"/>
      <c r="CC171" s="313"/>
      <c r="CD171" s="313"/>
      <c r="CE171" s="313"/>
      <c r="CF171" s="313"/>
      <c r="CG171" s="313"/>
      <c r="CH171" s="313"/>
      <c r="CI171" s="313"/>
      <c r="CJ171" s="313"/>
      <c r="CK171" s="313"/>
      <c r="CL171" s="313"/>
      <c r="CM171" s="313"/>
      <c r="CN171" s="313"/>
      <c r="CO171" s="313"/>
      <c r="CP171" s="313"/>
      <c r="CQ171" s="313"/>
      <c r="CR171" s="313"/>
      <c r="CS171" s="313"/>
      <c r="CT171" s="313"/>
    </row>
    <row r="172" spans="3:98" x14ac:dyDescent="0.2">
      <c r="C172"/>
      <c r="D172" s="313"/>
      <c r="E172" s="313"/>
      <c r="F172" s="313"/>
      <c r="G172" s="313"/>
      <c r="H172" s="313"/>
      <c r="I172" s="313"/>
      <c r="J172" s="313"/>
      <c r="K172" s="313"/>
      <c r="L172" s="313"/>
      <c r="M172" s="313"/>
      <c r="N172" s="313"/>
      <c r="O172" s="313"/>
      <c r="P172" s="313"/>
      <c r="Q172" s="313"/>
      <c r="R172" s="313"/>
      <c r="S172" s="313"/>
      <c r="T172" s="313"/>
      <c r="U172" s="313"/>
      <c r="V172" s="313"/>
      <c r="W172" s="313"/>
      <c r="X172" s="313"/>
      <c r="Y172" s="313"/>
      <c r="Z172" s="313"/>
      <c r="AA172" s="313"/>
      <c r="AB172" s="313"/>
      <c r="AC172" s="313"/>
      <c r="AD172" s="313"/>
      <c r="AE172" s="313"/>
      <c r="AF172" s="313"/>
      <c r="AG172" s="313"/>
      <c r="AH172" s="313"/>
      <c r="AI172" s="313"/>
      <c r="AJ172" s="313"/>
      <c r="AK172" s="313"/>
      <c r="AL172" s="313"/>
      <c r="AM172" s="313"/>
      <c r="AN172" s="313"/>
      <c r="AO172" s="313"/>
      <c r="AP172" s="313"/>
      <c r="AQ172" s="313"/>
      <c r="AR172" s="313"/>
      <c r="AS172" s="313"/>
      <c r="AT172" s="313"/>
      <c r="AU172" s="313"/>
      <c r="AV172" s="313"/>
      <c r="AW172" s="313"/>
      <c r="AX172" s="313"/>
      <c r="AY172" s="313"/>
      <c r="AZ172" s="313"/>
      <c r="BA172" s="313"/>
      <c r="BB172" s="313"/>
      <c r="BC172" s="313"/>
      <c r="BD172" s="313"/>
      <c r="BE172" s="313"/>
      <c r="BF172" s="313"/>
      <c r="BG172" s="313"/>
      <c r="BH172" s="313"/>
      <c r="BI172" s="313"/>
      <c r="BJ172" s="313"/>
      <c r="BK172" s="313"/>
      <c r="BL172" s="313"/>
      <c r="BM172" s="313"/>
      <c r="BN172" s="313"/>
      <c r="BO172" s="313"/>
      <c r="BP172" s="313"/>
      <c r="BQ172" s="313"/>
      <c r="BR172" s="313"/>
      <c r="BS172" s="313"/>
      <c r="BT172" s="313"/>
      <c r="BU172" s="313"/>
      <c r="BV172" s="313"/>
      <c r="BW172" s="313"/>
      <c r="BX172" s="313"/>
      <c r="BY172" s="313"/>
      <c r="BZ172" s="313"/>
      <c r="CA172" s="313"/>
      <c r="CB172" s="313"/>
      <c r="CC172" s="313"/>
      <c r="CD172" s="313"/>
      <c r="CE172" s="313"/>
      <c r="CF172" s="313"/>
      <c r="CG172" s="313"/>
      <c r="CH172" s="313"/>
      <c r="CI172" s="313"/>
      <c r="CJ172" s="313"/>
      <c r="CK172" s="313"/>
      <c r="CL172" s="313"/>
      <c r="CM172" s="313"/>
      <c r="CN172" s="313"/>
      <c r="CO172" s="313"/>
      <c r="CP172" s="313"/>
      <c r="CQ172" s="313"/>
      <c r="CR172" s="313"/>
      <c r="CS172" s="313"/>
      <c r="CT172" s="313"/>
    </row>
    <row r="173" spans="3:98" x14ac:dyDescent="0.2">
      <c r="C173"/>
      <c r="D173" s="313"/>
      <c r="E173" s="313"/>
      <c r="F173" s="313"/>
      <c r="G173" s="313"/>
      <c r="H173" s="313"/>
      <c r="I173" s="313"/>
      <c r="J173" s="313"/>
      <c r="K173" s="313"/>
      <c r="L173" s="313"/>
      <c r="M173" s="313"/>
      <c r="N173" s="313"/>
      <c r="O173" s="313"/>
      <c r="P173" s="313"/>
      <c r="Q173" s="313"/>
      <c r="R173" s="313"/>
      <c r="S173" s="313"/>
      <c r="T173" s="313"/>
      <c r="U173" s="313"/>
      <c r="V173" s="313"/>
      <c r="W173" s="313"/>
      <c r="X173" s="313"/>
      <c r="Y173" s="313"/>
      <c r="Z173" s="313"/>
      <c r="AA173" s="313"/>
      <c r="AB173" s="313"/>
      <c r="AC173" s="313"/>
      <c r="AD173" s="313"/>
      <c r="AE173" s="313"/>
      <c r="AF173" s="313"/>
      <c r="AG173" s="313"/>
      <c r="AH173" s="313"/>
      <c r="AI173" s="313"/>
      <c r="AJ173" s="313"/>
      <c r="AK173" s="313"/>
      <c r="AL173" s="313"/>
      <c r="AM173" s="313"/>
      <c r="AN173" s="313"/>
      <c r="AO173" s="313"/>
      <c r="AP173" s="313"/>
      <c r="AQ173" s="313"/>
      <c r="AR173" s="313"/>
      <c r="AS173" s="313"/>
      <c r="AT173" s="313"/>
      <c r="AU173" s="313"/>
      <c r="AV173" s="313"/>
      <c r="AW173" s="313"/>
      <c r="AX173" s="313"/>
      <c r="AY173" s="313"/>
      <c r="AZ173" s="313"/>
      <c r="BA173" s="313"/>
      <c r="BB173" s="313"/>
      <c r="BC173" s="313"/>
      <c r="BD173" s="313"/>
      <c r="BE173" s="313"/>
      <c r="BF173" s="313"/>
      <c r="BG173" s="313"/>
      <c r="BH173" s="313"/>
      <c r="BI173" s="313"/>
      <c r="BJ173" s="313"/>
      <c r="BK173" s="313"/>
      <c r="BL173" s="313"/>
      <c r="BM173" s="313"/>
      <c r="BN173" s="313"/>
      <c r="BO173" s="313"/>
      <c r="BP173" s="313"/>
      <c r="BQ173" s="313"/>
      <c r="BR173" s="313"/>
      <c r="BS173" s="313"/>
      <c r="BT173" s="313"/>
      <c r="BU173" s="313"/>
      <c r="BV173" s="313"/>
      <c r="BW173" s="313"/>
      <c r="BX173" s="313"/>
      <c r="BY173" s="313"/>
      <c r="BZ173" s="313"/>
      <c r="CA173" s="313"/>
      <c r="CB173" s="313"/>
      <c r="CC173" s="313"/>
      <c r="CD173" s="313"/>
      <c r="CE173" s="313"/>
      <c r="CF173" s="313"/>
      <c r="CG173" s="313"/>
      <c r="CH173" s="313"/>
      <c r="CI173" s="313"/>
      <c r="CJ173" s="313"/>
      <c r="CK173" s="313"/>
      <c r="CL173" s="313"/>
      <c r="CM173" s="313"/>
      <c r="CN173" s="313"/>
      <c r="CO173" s="313"/>
      <c r="CP173" s="313"/>
      <c r="CQ173" s="313"/>
      <c r="CR173" s="313"/>
      <c r="CS173" s="313"/>
      <c r="CT173" s="313"/>
    </row>
    <row r="174" spans="3:98" x14ac:dyDescent="0.2">
      <c r="C174"/>
      <c r="D174" s="313"/>
      <c r="E174" s="313"/>
      <c r="F174" s="313"/>
      <c r="G174" s="313"/>
      <c r="H174" s="313"/>
      <c r="I174" s="313"/>
      <c r="J174" s="313"/>
      <c r="K174" s="313"/>
      <c r="L174" s="313"/>
      <c r="M174" s="313"/>
      <c r="N174" s="313"/>
      <c r="O174" s="313"/>
      <c r="P174" s="313"/>
      <c r="Q174" s="313"/>
      <c r="R174" s="313"/>
      <c r="S174" s="313"/>
      <c r="T174" s="313"/>
      <c r="U174" s="313"/>
      <c r="V174" s="313"/>
      <c r="W174" s="313"/>
      <c r="X174" s="313"/>
      <c r="Y174" s="313"/>
      <c r="Z174" s="313"/>
      <c r="AA174" s="313"/>
      <c r="AB174" s="313"/>
      <c r="AC174" s="313"/>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3"/>
      <c r="AY174" s="313"/>
      <c r="AZ174" s="313"/>
      <c r="BA174" s="313"/>
      <c r="BB174" s="313"/>
      <c r="BC174" s="313"/>
      <c r="BD174" s="313"/>
      <c r="BE174" s="313"/>
      <c r="BF174" s="313"/>
      <c r="BG174" s="313"/>
      <c r="BH174" s="313"/>
      <c r="BI174" s="313"/>
      <c r="BJ174" s="313"/>
      <c r="BK174" s="313"/>
      <c r="BL174" s="313"/>
      <c r="BM174" s="313"/>
      <c r="BN174" s="313"/>
      <c r="BO174" s="313"/>
      <c r="BP174" s="313"/>
      <c r="BQ174" s="313"/>
      <c r="BR174" s="313"/>
      <c r="BS174" s="313"/>
      <c r="BT174" s="313"/>
      <c r="BU174" s="313"/>
      <c r="BV174" s="313"/>
      <c r="BW174" s="313"/>
      <c r="BX174" s="313"/>
      <c r="BY174" s="313"/>
      <c r="BZ174" s="313"/>
      <c r="CA174" s="313"/>
      <c r="CB174" s="313"/>
      <c r="CC174" s="313"/>
      <c r="CD174" s="313"/>
      <c r="CE174" s="313"/>
      <c r="CF174" s="313"/>
      <c r="CG174" s="313"/>
      <c r="CH174" s="313"/>
      <c r="CI174" s="313"/>
      <c r="CJ174" s="313"/>
      <c r="CK174" s="313"/>
      <c r="CL174" s="313"/>
      <c r="CM174" s="313"/>
      <c r="CN174" s="313"/>
      <c r="CO174" s="313"/>
      <c r="CP174" s="313"/>
      <c r="CQ174" s="313"/>
      <c r="CR174" s="313"/>
      <c r="CS174" s="313"/>
      <c r="CT174" s="313"/>
    </row>
    <row r="175" spans="3:98" x14ac:dyDescent="0.2">
      <c r="C175"/>
      <c r="D175" s="313"/>
      <c r="E175" s="313"/>
      <c r="F175" s="313"/>
      <c r="G175" s="313"/>
      <c r="H175" s="313"/>
      <c r="I175" s="313"/>
      <c r="J175" s="313"/>
      <c r="K175" s="313"/>
      <c r="L175" s="313"/>
      <c r="M175" s="313"/>
      <c r="N175" s="313"/>
      <c r="O175" s="313"/>
      <c r="P175" s="313"/>
      <c r="Q175" s="313"/>
      <c r="R175" s="313"/>
      <c r="S175" s="313"/>
      <c r="T175" s="313"/>
      <c r="U175" s="313"/>
      <c r="V175" s="313"/>
      <c r="W175" s="313"/>
      <c r="X175" s="313"/>
      <c r="Y175" s="313"/>
      <c r="Z175" s="313"/>
      <c r="AA175" s="313"/>
      <c r="AB175" s="313"/>
      <c r="AC175" s="313"/>
      <c r="AD175" s="313"/>
      <c r="AE175" s="313"/>
      <c r="AF175" s="313"/>
      <c r="AG175" s="313"/>
      <c r="AH175" s="313"/>
      <c r="AI175" s="313"/>
      <c r="AJ175" s="313"/>
      <c r="AK175" s="313"/>
      <c r="AL175" s="313"/>
      <c r="AM175" s="313"/>
      <c r="AN175" s="313"/>
      <c r="AO175" s="313"/>
      <c r="AP175" s="313"/>
      <c r="AQ175" s="313"/>
      <c r="AR175" s="313"/>
      <c r="AS175" s="313"/>
      <c r="AT175" s="313"/>
      <c r="AU175" s="313"/>
      <c r="AV175" s="313"/>
      <c r="AW175" s="313"/>
      <c r="AX175" s="313"/>
      <c r="AY175" s="313"/>
      <c r="AZ175" s="313"/>
      <c r="BA175" s="313"/>
      <c r="BB175" s="313"/>
      <c r="BC175" s="313"/>
      <c r="BD175" s="313"/>
      <c r="BE175" s="313"/>
      <c r="BF175" s="313"/>
      <c r="BG175" s="313"/>
      <c r="BH175" s="313"/>
      <c r="BI175" s="313"/>
      <c r="BJ175" s="313"/>
      <c r="BK175" s="313"/>
      <c r="BL175" s="313"/>
      <c r="BM175" s="313"/>
      <c r="BN175" s="313"/>
      <c r="BO175" s="313"/>
      <c r="BP175" s="313"/>
      <c r="BQ175" s="313"/>
      <c r="BR175" s="313"/>
      <c r="BS175" s="313"/>
      <c r="BT175" s="313"/>
      <c r="BU175" s="313"/>
      <c r="BV175" s="313"/>
      <c r="BW175" s="313"/>
      <c r="BX175" s="313"/>
      <c r="BY175" s="313"/>
      <c r="BZ175" s="313"/>
      <c r="CA175" s="313"/>
      <c r="CB175" s="313"/>
      <c r="CC175" s="313"/>
      <c r="CD175" s="313"/>
      <c r="CE175" s="313"/>
      <c r="CF175" s="313"/>
      <c r="CG175" s="313"/>
      <c r="CH175" s="313"/>
      <c r="CI175" s="313"/>
      <c r="CJ175" s="313"/>
      <c r="CK175" s="313"/>
      <c r="CL175" s="313"/>
      <c r="CM175" s="313"/>
      <c r="CN175" s="313"/>
      <c r="CO175" s="313"/>
      <c r="CP175" s="313"/>
      <c r="CQ175" s="313"/>
      <c r="CR175" s="313"/>
      <c r="CS175" s="313"/>
      <c r="CT175" s="313"/>
    </row>
    <row r="176" spans="3:98" x14ac:dyDescent="0.2">
      <c r="C176"/>
      <c r="D176" s="313"/>
      <c r="E176" s="313"/>
      <c r="F176" s="313"/>
      <c r="G176" s="313"/>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c r="AH176" s="313"/>
      <c r="AI176" s="313"/>
      <c r="AJ176" s="313"/>
      <c r="AK176" s="313"/>
      <c r="AL176" s="313"/>
      <c r="AM176" s="313"/>
      <c r="AN176" s="313"/>
      <c r="AO176" s="313"/>
      <c r="AP176" s="313"/>
      <c r="AQ176" s="313"/>
      <c r="AR176" s="313"/>
      <c r="AS176" s="313"/>
      <c r="AT176" s="313"/>
      <c r="AU176" s="313"/>
      <c r="AV176" s="313"/>
      <c r="AW176" s="313"/>
      <c r="AX176" s="313"/>
      <c r="AY176" s="313"/>
      <c r="AZ176" s="313"/>
      <c r="BA176" s="313"/>
      <c r="BB176" s="313"/>
      <c r="BC176" s="313"/>
      <c r="BD176" s="313"/>
      <c r="BE176" s="313"/>
      <c r="BF176" s="313"/>
      <c r="BG176" s="313"/>
      <c r="BH176" s="313"/>
      <c r="BI176" s="313"/>
      <c r="BJ176" s="313"/>
      <c r="BK176" s="313"/>
      <c r="BL176" s="313"/>
      <c r="BM176" s="313"/>
      <c r="BN176" s="313"/>
      <c r="BO176" s="313"/>
      <c r="BP176" s="313"/>
      <c r="BQ176" s="313"/>
      <c r="BR176" s="313"/>
      <c r="BS176" s="313"/>
      <c r="BT176" s="313"/>
      <c r="BU176" s="313"/>
      <c r="BV176" s="313"/>
      <c r="BW176" s="313"/>
      <c r="BX176" s="313"/>
      <c r="BY176" s="313"/>
      <c r="BZ176" s="313"/>
      <c r="CA176" s="313"/>
      <c r="CB176" s="313"/>
      <c r="CC176" s="313"/>
      <c r="CD176" s="313"/>
      <c r="CE176" s="313"/>
      <c r="CF176" s="313"/>
      <c r="CG176" s="313"/>
      <c r="CH176" s="313"/>
      <c r="CI176" s="313"/>
      <c r="CJ176" s="313"/>
      <c r="CK176" s="313"/>
      <c r="CL176" s="313"/>
      <c r="CM176" s="313"/>
      <c r="CN176" s="313"/>
      <c r="CO176" s="313"/>
      <c r="CP176" s="313"/>
      <c r="CQ176" s="313"/>
      <c r="CR176" s="313"/>
      <c r="CS176" s="313"/>
      <c r="CT176" s="313"/>
    </row>
    <row r="177" spans="3:98" x14ac:dyDescent="0.2">
      <c r="C177"/>
      <c r="D177" s="313"/>
      <c r="E177" s="313"/>
      <c r="F177" s="313"/>
      <c r="G177" s="313"/>
      <c r="H177" s="313"/>
      <c r="I177" s="313"/>
      <c r="J177" s="313"/>
      <c r="K177" s="313"/>
      <c r="L177" s="313"/>
      <c r="M177" s="313"/>
      <c r="N177" s="313"/>
      <c r="O177" s="313"/>
      <c r="P177" s="313"/>
      <c r="Q177" s="313"/>
      <c r="R177" s="313"/>
      <c r="S177" s="313"/>
      <c r="T177" s="313"/>
      <c r="U177" s="313"/>
      <c r="V177" s="313"/>
      <c r="W177" s="313"/>
      <c r="X177" s="313"/>
      <c r="Y177" s="313"/>
      <c r="Z177" s="313"/>
      <c r="AA177" s="313"/>
      <c r="AB177" s="313"/>
      <c r="AC177" s="313"/>
      <c r="AD177" s="313"/>
      <c r="AE177" s="313"/>
      <c r="AF177" s="313"/>
      <c r="AG177" s="313"/>
      <c r="AH177" s="313"/>
      <c r="AI177" s="313"/>
      <c r="AJ177" s="313"/>
      <c r="AK177" s="313"/>
      <c r="AL177" s="313"/>
      <c r="AM177" s="313"/>
      <c r="AN177" s="313"/>
      <c r="AO177" s="313"/>
      <c r="AP177" s="313"/>
      <c r="AQ177" s="313"/>
      <c r="AR177" s="313"/>
      <c r="AS177" s="313"/>
      <c r="AT177" s="313"/>
      <c r="AU177" s="313"/>
      <c r="AV177" s="313"/>
      <c r="AW177" s="313"/>
      <c r="AX177" s="313"/>
      <c r="AY177" s="313"/>
      <c r="AZ177" s="313"/>
      <c r="BA177" s="313"/>
      <c r="BB177" s="313"/>
      <c r="BC177" s="313"/>
      <c r="BD177" s="313"/>
      <c r="BE177" s="313"/>
      <c r="BF177" s="313"/>
      <c r="BG177" s="313"/>
      <c r="BH177" s="313"/>
      <c r="BI177" s="313"/>
      <c r="BJ177" s="313"/>
      <c r="BK177" s="313"/>
      <c r="BL177" s="313"/>
      <c r="BM177" s="313"/>
      <c r="BN177" s="313"/>
      <c r="BO177" s="313"/>
      <c r="BP177" s="313"/>
      <c r="BQ177" s="313"/>
      <c r="BR177" s="313"/>
      <c r="BS177" s="313"/>
      <c r="BT177" s="313"/>
      <c r="BU177" s="313"/>
      <c r="BV177" s="313"/>
      <c r="BW177" s="313"/>
      <c r="BX177" s="313"/>
      <c r="BY177" s="313"/>
      <c r="BZ177" s="313"/>
      <c r="CA177" s="313"/>
      <c r="CB177" s="313"/>
      <c r="CC177" s="313"/>
      <c r="CD177" s="313"/>
      <c r="CE177" s="313"/>
      <c r="CF177" s="313"/>
      <c r="CG177" s="313"/>
      <c r="CH177" s="313"/>
      <c r="CI177" s="313"/>
      <c r="CJ177" s="313"/>
      <c r="CK177" s="313"/>
      <c r="CL177" s="313"/>
      <c r="CM177" s="313"/>
      <c r="CN177" s="313"/>
      <c r="CO177" s="313"/>
      <c r="CP177" s="313"/>
      <c r="CQ177" s="313"/>
      <c r="CR177" s="313"/>
      <c r="CS177" s="313"/>
      <c r="CT177" s="313"/>
    </row>
    <row r="178" spans="3:98" x14ac:dyDescent="0.2">
      <c r="C178"/>
      <c r="D178" s="313"/>
      <c r="E178" s="313"/>
      <c r="F178" s="313"/>
      <c r="G178" s="313"/>
      <c r="H178" s="313"/>
      <c r="I178" s="313"/>
      <c r="J178" s="313"/>
      <c r="K178" s="313"/>
      <c r="L178" s="313"/>
      <c r="M178" s="313"/>
      <c r="N178" s="313"/>
      <c r="O178" s="313"/>
      <c r="P178" s="313"/>
      <c r="Q178" s="313"/>
      <c r="R178" s="313"/>
      <c r="S178" s="313"/>
      <c r="T178" s="313"/>
      <c r="U178" s="313"/>
      <c r="V178" s="313"/>
      <c r="W178" s="313"/>
      <c r="X178" s="313"/>
      <c r="Y178" s="313"/>
      <c r="Z178" s="313"/>
      <c r="AA178" s="313"/>
      <c r="AB178" s="313"/>
      <c r="AC178" s="313"/>
      <c r="AD178" s="313"/>
      <c r="AE178" s="313"/>
      <c r="AF178" s="313"/>
      <c r="AG178" s="313"/>
      <c r="AH178" s="313"/>
      <c r="AI178" s="313"/>
      <c r="AJ178" s="313"/>
      <c r="AK178" s="313"/>
      <c r="AL178" s="313"/>
      <c r="AM178" s="313"/>
      <c r="AN178" s="313"/>
      <c r="AO178" s="313"/>
      <c r="AP178" s="313"/>
      <c r="AQ178" s="313"/>
      <c r="AR178" s="313"/>
      <c r="AS178" s="313"/>
      <c r="AT178" s="313"/>
      <c r="AU178" s="313"/>
      <c r="AV178" s="313"/>
      <c r="AW178" s="313"/>
      <c r="AX178" s="313"/>
      <c r="AY178" s="313"/>
      <c r="AZ178" s="313"/>
      <c r="BA178" s="313"/>
      <c r="BB178" s="313"/>
      <c r="BC178" s="313"/>
      <c r="BD178" s="313"/>
      <c r="BE178" s="313"/>
      <c r="BF178" s="313"/>
      <c r="BG178" s="313"/>
      <c r="BH178" s="313"/>
      <c r="BI178" s="313"/>
      <c r="BJ178" s="313"/>
      <c r="BK178" s="313"/>
      <c r="BL178" s="313"/>
      <c r="BM178" s="313"/>
      <c r="BN178" s="313"/>
      <c r="BO178" s="313"/>
      <c r="BP178" s="313"/>
      <c r="BQ178" s="313"/>
      <c r="BR178" s="313"/>
      <c r="BS178" s="313"/>
      <c r="BT178" s="313"/>
      <c r="BU178" s="313"/>
      <c r="BV178" s="313"/>
      <c r="BW178" s="313"/>
      <c r="BX178" s="313"/>
      <c r="BY178" s="313"/>
      <c r="BZ178" s="313"/>
      <c r="CA178" s="313"/>
      <c r="CB178" s="313"/>
      <c r="CC178" s="313"/>
      <c r="CD178" s="313"/>
      <c r="CE178" s="313"/>
      <c r="CF178" s="313"/>
      <c r="CG178" s="313"/>
      <c r="CH178" s="313"/>
      <c r="CI178" s="313"/>
      <c r="CJ178" s="313"/>
      <c r="CK178" s="313"/>
      <c r="CL178" s="313"/>
      <c r="CM178" s="313"/>
      <c r="CN178" s="313"/>
      <c r="CO178" s="313"/>
      <c r="CP178" s="313"/>
      <c r="CQ178" s="313"/>
      <c r="CR178" s="313"/>
      <c r="CS178" s="313"/>
      <c r="CT178" s="313"/>
    </row>
    <row r="179" spans="3:98" x14ac:dyDescent="0.2">
      <c r="C179"/>
      <c r="D179" s="313"/>
      <c r="E179" s="313"/>
      <c r="F179" s="313"/>
      <c r="G179" s="313"/>
      <c r="H179" s="313"/>
      <c r="I179" s="313"/>
      <c r="J179" s="313"/>
      <c r="K179" s="313"/>
      <c r="L179" s="313"/>
      <c r="M179" s="313"/>
      <c r="N179" s="313"/>
      <c r="O179" s="313"/>
      <c r="P179" s="313"/>
      <c r="Q179" s="313"/>
      <c r="R179" s="313"/>
      <c r="S179" s="313"/>
      <c r="T179" s="313"/>
      <c r="U179" s="313"/>
      <c r="V179" s="313"/>
      <c r="W179" s="313"/>
      <c r="X179" s="313"/>
      <c r="Y179" s="313"/>
      <c r="Z179" s="313"/>
      <c r="AA179" s="313"/>
      <c r="AB179" s="313"/>
      <c r="AC179" s="313"/>
      <c r="AD179" s="313"/>
      <c r="AE179" s="313"/>
      <c r="AF179" s="313"/>
      <c r="AG179" s="313"/>
      <c r="AH179" s="313"/>
      <c r="AI179" s="313"/>
      <c r="AJ179" s="313"/>
      <c r="AK179" s="313"/>
      <c r="AL179" s="313"/>
      <c r="AM179" s="313"/>
      <c r="AN179" s="313"/>
      <c r="AO179" s="313"/>
      <c r="AP179" s="313"/>
      <c r="AQ179" s="313"/>
      <c r="AR179" s="313"/>
      <c r="AS179" s="313"/>
      <c r="AT179" s="313"/>
      <c r="AU179" s="313"/>
      <c r="AV179" s="313"/>
      <c r="AW179" s="313"/>
      <c r="AX179" s="313"/>
      <c r="AY179" s="313"/>
      <c r="AZ179" s="313"/>
      <c r="BA179" s="313"/>
      <c r="BB179" s="313"/>
      <c r="BC179" s="313"/>
      <c r="BD179" s="313"/>
      <c r="BE179" s="313"/>
      <c r="BF179" s="313"/>
      <c r="BG179" s="313"/>
      <c r="BH179" s="313"/>
      <c r="BI179" s="313"/>
      <c r="BJ179" s="313"/>
      <c r="BK179" s="313"/>
      <c r="BL179" s="313"/>
      <c r="BM179" s="313"/>
      <c r="BN179" s="313"/>
      <c r="BO179" s="313"/>
      <c r="BP179" s="313"/>
      <c r="BQ179" s="313"/>
      <c r="BR179" s="313"/>
      <c r="BS179" s="313"/>
      <c r="BT179" s="313"/>
      <c r="BU179" s="313"/>
      <c r="BV179" s="313"/>
      <c r="BW179" s="313"/>
      <c r="BX179" s="313"/>
      <c r="BY179" s="313"/>
      <c r="BZ179" s="313"/>
      <c r="CA179" s="313"/>
      <c r="CB179" s="313"/>
      <c r="CC179" s="313"/>
      <c r="CD179" s="313"/>
      <c r="CE179" s="313"/>
      <c r="CF179" s="313"/>
      <c r="CG179" s="313"/>
      <c r="CH179" s="313"/>
      <c r="CI179" s="313"/>
      <c r="CJ179" s="313"/>
      <c r="CK179" s="313"/>
      <c r="CL179" s="313"/>
      <c r="CM179" s="313"/>
      <c r="CN179" s="313"/>
      <c r="CO179" s="313"/>
      <c r="CP179" s="313"/>
      <c r="CQ179" s="313"/>
      <c r="CR179" s="313"/>
      <c r="CS179" s="313"/>
      <c r="CT179" s="313"/>
    </row>
    <row r="180" spans="3:98" x14ac:dyDescent="0.2">
      <c r="C180"/>
      <c r="D180" s="313"/>
      <c r="E180" s="313"/>
      <c r="F180" s="313"/>
      <c r="G180" s="313"/>
      <c r="H180" s="313"/>
      <c r="I180" s="313"/>
      <c r="J180" s="313"/>
      <c r="K180" s="313"/>
      <c r="L180" s="313"/>
      <c r="M180" s="313"/>
      <c r="N180" s="313"/>
      <c r="O180" s="313"/>
      <c r="P180" s="313"/>
      <c r="Q180" s="313"/>
      <c r="R180" s="313"/>
      <c r="S180" s="313"/>
      <c r="T180" s="313"/>
      <c r="U180" s="313"/>
      <c r="V180" s="313"/>
      <c r="W180" s="313"/>
      <c r="X180" s="313"/>
      <c r="Y180" s="313"/>
      <c r="Z180" s="313"/>
      <c r="AA180" s="313"/>
      <c r="AB180" s="313"/>
      <c r="AC180" s="313"/>
      <c r="AD180" s="313"/>
      <c r="AE180" s="313"/>
      <c r="AF180" s="313"/>
      <c r="AG180" s="313"/>
      <c r="AH180" s="313"/>
      <c r="AI180" s="313"/>
      <c r="AJ180" s="313"/>
      <c r="AK180" s="313"/>
      <c r="AL180" s="313"/>
      <c r="AM180" s="313"/>
      <c r="AN180" s="313"/>
      <c r="AO180" s="313"/>
      <c r="AP180" s="313"/>
      <c r="AQ180" s="313"/>
      <c r="AR180" s="313"/>
      <c r="AS180" s="313"/>
      <c r="AT180" s="313"/>
      <c r="AU180" s="313"/>
      <c r="AV180" s="313"/>
      <c r="AW180" s="313"/>
      <c r="AX180" s="313"/>
      <c r="AY180" s="313"/>
      <c r="AZ180" s="313"/>
      <c r="BA180" s="313"/>
      <c r="BB180" s="313"/>
      <c r="BC180" s="313"/>
      <c r="BD180" s="313"/>
      <c r="BE180" s="313"/>
      <c r="BF180" s="313"/>
      <c r="BG180" s="313"/>
      <c r="BH180" s="313"/>
      <c r="BI180" s="313"/>
      <c r="BJ180" s="313"/>
      <c r="BK180" s="313"/>
      <c r="BL180" s="313"/>
      <c r="BM180" s="313"/>
      <c r="BN180" s="313"/>
      <c r="BO180" s="313"/>
      <c r="BP180" s="313"/>
      <c r="BQ180" s="313"/>
      <c r="BR180" s="313"/>
      <c r="BS180" s="313"/>
      <c r="BT180" s="313"/>
      <c r="BU180" s="313"/>
      <c r="BV180" s="313"/>
      <c r="BW180" s="313"/>
      <c r="BX180" s="313"/>
      <c r="BY180" s="313"/>
      <c r="BZ180" s="313"/>
      <c r="CA180" s="313"/>
      <c r="CB180" s="313"/>
      <c r="CC180" s="313"/>
      <c r="CD180" s="313"/>
      <c r="CE180" s="313"/>
      <c r="CF180" s="313"/>
      <c r="CG180" s="313"/>
      <c r="CH180" s="313"/>
      <c r="CI180" s="313"/>
      <c r="CJ180" s="313"/>
      <c r="CK180" s="313"/>
      <c r="CL180" s="313"/>
      <c r="CM180" s="313"/>
      <c r="CN180" s="313"/>
      <c r="CO180" s="313"/>
      <c r="CP180" s="313"/>
      <c r="CQ180" s="313"/>
      <c r="CR180" s="313"/>
      <c r="CS180" s="313"/>
      <c r="CT180" s="313"/>
    </row>
    <row r="181" spans="3:98" x14ac:dyDescent="0.2">
      <c r="C181"/>
      <c r="D181" s="313"/>
      <c r="E181" s="313"/>
      <c r="F181" s="313"/>
      <c r="G181" s="313"/>
      <c r="H181" s="313"/>
      <c r="I181" s="313"/>
      <c r="J181" s="313"/>
      <c r="K181" s="313"/>
      <c r="L181" s="313"/>
      <c r="M181" s="313"/>
      <c r="N181" s="313"/>
      <c r="O181" s="313"/>
      <c r="P181" s="313"/>
      <c r="Q181" s="313"/>
      <c r="R181" s="313"/>
      <c r="S181" s="313"/>
      <c r="T181" s="313"/>
      <c r="U181" s="313"/>
      <c r="V181" s="313"/>
      <c r="W181" s="313"/>
      <c r="X181" s="313"/>
      <c r="Y181" s="313"/>
      <c r="Z181" s="313"/>
      <c r="AA181" s="313"/>
      <c r="AB181" s="313"/>
      <c r="AC181" s="313"/>
      <c r="AD181" s="313"/>
      <c r="AE181" s="313"/>
      <c r="AF181" s="313"/>
      <c r="AG181" s="313"/>
      <c r="AH181" s="313"/>
      <c r="AI181" s="313"/>
      <c r="AJ181" s="313"/>
      <c r="AK181" s="313"/>
      <c r="AL181" s="313"/>
      <c r="AM181" s="313"/>
      <c r="AN181" s="313"/>
      <c r="AO181" s="313"/>
      <c r="AP181" s="313"/>
      <c r="AQ181" s="313"/>
      <c r="AR181" s="313"/>
      <c r="AS181" s="313"/>
      <c r="AT181" s="313"/>
      <c r="AU181" s="313"/>
      <c r="AV181" s="313"/>
      <c r="AW181" s="313"/>
      <c r="AX181" s="313"/>
      <c r="AY181" s="313"/>
      <c r="AZ181" s="313"/>
      <c r="BA181" s="313"/>
      <c r="BB181" s="313"/>
      <c r="BC181" s="313"/>
      <c r="BD181" s="313"/>
      <c r="BE181" s="313"/>
      <c r="BF181" s="313"/>
      <c r="BG181" s="313"/>
      <c r="BH181" s="313"/>
      <c r="BI181" s="313"/>
      <c r="BJ181" s="313"/>
      <c r="BK181" s="313"/>
      <c r="BL181" s="313"/>
      <c r="BM181" s="313"/>
      <c r="BN181" s="313"/>
      <c r="BO181" s="313"/>
      <c r="BP181" s="313"/>
      <c r="BQ181" s="313"/>
      <c r="BR181" s="313"/>
      <c r="BS181" s="313"/>
      <c r="BT181" s="313"/>
      <c r="BU181" s="313"/>
      <c r="BV181" s="313"/>
      <c r="BW181" s="313"/>
      <c r="BX181" s="313"/>
      <c r="BY181" s="313"/>
      <c r="BZ181" s="313"/>
      <c r="CA181" s="313"/>
      <c r="CB181" s="313"/>
      <c r="CC181" s="313"/>
      <c r="CD181" s="313"/>
      <c r="CE181" s="313"/>
      <c r="CF181" s="313"/>
      <c r="CG181" s="313"/>
      <c r="CH181" s="313"/>
      <c r="CI181" s="313"/>
      <c r="CJ181" s="313"/>
      <c r="CK181" s="313"/>
      <c r="CL181" s="313"/>
      <c r="CM181" s="313"/>
      <c r="CN181" s="313"/>
      <c r="CO181" s="313"/>
      <c r="CP181" s="313"/>
      <c r="CQ181" s="313"/>
      <c r="CR181" s="313"/>
      <c r="CS181" s="313"/>
      <c r="CT181" s="313"/>
    </row>
    <row r="182" spans="3:98" x14ac:dyDescent="0.2">
      <c r="C182"/>
      <c r="D182" s="313"/>
      <c r="E182" s="313"/>
      <c r="F182" s="313"/>
      <c r="G182" s="313"/>
      <c r="H182" s="313"/>
      <c r="I182" s="313"/>
      <c r="J182" s="313"/>
      <c r="K182" s="313"/>
      <c r="L182" s="313"/>
      <c r="M182" s="313"/>
      <c r="N182" s="313"/>
      <c r="O182" s="313"/>
      <c r="P182" s="313"/>
      <c r="Q182" s="313"/>
      <c r="R182" s="313"/>
      <c r="S182" s="313"/>
      <c r="T182" s="313"/>
      <c r="U182" s="313"/>
      <c r="V182" s="313"/>
      <c r="W182" s="313"/>
      <c r="X182" s="313"/>
      <c r="Y182" s="313"/>
      <c r="Z182" s="313"/>
      <c r="AA182" s="313"/>
      <c r="AB182" s="313"/>
      <c r="AC182" s="313"/>
      <c r="AD182" s="313"/>
      <c r="AE182" s="313"/>
      <c r="AF182" s="313"/>
      <c r="AG182" s="313"/>
      <c r="AH182" s="313"/>
      <c r="AI182" s="313"/>
      <c r="AJ182" s="313"/>
      <c r="AK182" s="313"/>
      <c r="AL182" s="313"/>
      <c r="AM182" s="313"/>
      <c r="AN182" s="313"/>
      <c r="AO182" s="313"/>
      <c r="AP182" s="313"/>
      <c r="AQ182" s="313"/>
      <c r="AR182" s="313"/>
      <c r="AS182" s="313"/>
      <c r="AT182" s="313"/>
      <c r="AU182" s="313"/>
      <c r="AV182" s="313"/>
      <c r="AW182" s="313"/>
      <c r="AX182" s="313"/>
      <c r="AY182" s="313"/>
      <c r="AZ182" s="313"/>
      <c r="BA182" s="313"/>
      <c r="BB182" s="313"/>
      <c r="BC182" s="313"/>
      <c r="BD182" s="313"/>
      <c r="BE182" s="313"/>
      <c r="BF182" s="313"/>
      <c r="BG182" s="313"/>
      <c r="BH182" s="313"/>
      <c r="BI182" s="313"/>
      <c r="BJ182" s="313"/>
      <c r="BK182" s="313"/>
      <c r="BL182" s="313"/>
      <c r="BM182" s="313"/>
      <c r="BN182" s="313"/>
      <c r="BO182" s="313"/>
      <c r="BP182" s="313"/>
      <c r="BQ182" s="313"/>
      <c r="BR182" s="313"/>
      <c r="BS182" s="313"/>
      <c r="BT182" s="313"/>
      <c r="BU182" s="313"/>
      <c r="BV182" s="313"/>
      <c r="BW182" s="313"/>
      <c r="BX182" s="313"/>
      <c r="BY182" s="313"/>
      <c r="BZ182" s="313"/>
      <c r="CA182" s="313"/>
      <c r="CB182" s="313"/>
      <c r="CC182" s="313"/>
      <c r="CD182" s="313"/>
      <c r="CE182" s="313"/>
      <c r="CF182" s="313"/>
      <c r="CG182" s="313"/>
      <c r="CH182" s="313"/>
      <c r="CI182" s="313"/>
      <c r="CJ182" s="313"/>
      <c r="CK182" s="313"/>
      <c r="CL182" s="313"/>
      <c r="CM182" s="313"/>
      <c r="CN182" s="313"/>
      <c r="CO182" s="313"/>
      <c r="CP182" s="313"/>
      <c r="CQ182" s="313"/>
      <c r="CR182" s="313"/>
      <c r="CS182" s="313"/>
      <c r="CT182" s="313"/>
    </row>
    <row r="183" spans="3:98" x14ac:dyDescent="0.2">
      <c r="C183"/>
      <c r="D183" s="313"/>
      <c r="E183" s="313"/>
      <c r="F183" s="313"/>
      <c r="G183" s="313"/>
      <c r="H183" s="313"/>
      <c r="I183" s="313"/>
      <c r="J183" s="313"/>
      <c r="K183" s="313"/>
      <c r="L183" s="313"/>
      <c r="M183" s="313"/>
      <c r="N183" s="313"/>
      <c r="O183" s="313"/>
      <c r="P183" s="313"/>
      <c r="Q183" s="313"/>
      <c r="R183" s="313"/>
      <c r="S183" s="313"/>
      <c r="T183" s="313"/>
      <c r="U183" s="313"/>
      <c r="V183" s="313"/>
      <c r="W183" s="313"/>
      <c r="X183" s="313"/>
      <c r="Y183" s="313"/>
      <c r="Z183" s="313"/>
      <c r="AA183" s="313"/>
      <c r="AB183" s="313"/>
      <c r="AC183" s="313"/>
      <c r="AD183" s="313"/>
      <c r="AE183" s="313"/>
      <c r="AF183" s="313"/>
      <c r="AG183" s="313"/>
      <c r="AH183" s="313"/>
      <c r="AI183" s="313"/>
      <c r="AJ183" s="313"/>
      <c r="AK183" s="313"/>
      <c r="AL183" s="313"/>
      <c r="AM183" s="313"/>
      <c r="AN183" s="313"/>
      <c r="AO183" s="313"/>
      <c r="AP183" s="313"/>
      <c r="AQ183" s="313"/>
      <c r="AR183" s="313"/>
      <c r="AS183" s="313"/>
      <c r="AT183" s="313"/>
      <c r="AU183" s="313"/>
      <c r="AV183" s="313"/>
      <c r="AW183" s="313"/>
      <c r="AX183" s="313"/>
      <c r="AY183" s="313"/>
      <c r="AZ183" s="313"/>
      <c r="BA183" s="313"/>
      <c r="BB183" s="313"/>
      <c r="BC183" s="313"/>
      <c r="BD183" s="313"/>
      <c r="BE183" s="313"/>
      <c r="BF183" s="313"/>
      <c r="BG183" s="313"/>
      <c r="BH183" s="313"/>
      <c r="BI183" s="313"/>
      <c r="BJ183" s="313"/>
      <c r="BK183" s="313"/>
      <c r="BL183" s="313"/>
      <c r="BM183" s="313"/>
      <c r="BN183" s="313"/>
      <c r="BO183" s="313"/>
      <c r="BP183" s="313"/>
      <c r="BQ183" s="313"/>
      <c r="BR183" s="313"/>
      <c r="BS183" s="313"/>
      <c r="BT183" s="313"/>
      <c r="BU183" s="313"/>
      <c r="BV183" s="313"/>
      <c r="BW183" s="313"/>
      <c r="BX183" s="313"/>
      <c r="BY183" s="313"/>
      <c r="BZ183" s="313"/>
      <c r="CA183" s="313"/>
      <c r="CB183" s="313"/>
      <c r="CC183" s="313"/>
      <c r="CD183" s="313"/>
      <c r="CE183" s="313"/>
      <c r="CF183" s="313"/>
      <c r="CG183" s="313"/>
      <c r="CH183" s="313"/>
      <c r="CI183" s="313"/>
      <c r="CJ183" s="313"/>
      <c r="CK183" s="313"/>
      <c r="CL183" s="313"/>
      <c r="CM183" s="313"/>
      <c r="CN183" s="313"/>
      <c r="CO183" s="313"/>
      <c r="CP183" s="313"/>
      <c r="CQ183" s="313"/>
      <c r="CR183" s="313"/>
      <c r="CS183" s="313"/>
      <c r="CT183" s="313"/>
    </row>
    <row r="184" spans="3:98" x14ac:dyDescent="0.2">
      <c r="C184"/>
      <c r="D184" s="313"/>
      <c r="E184" s="313"/>
      <c r="F184" s="313"/>
      <c r="G184" s="313"/>
      <c r="H184" s="313"/>
      <c r="I184" s="313"/>
      <c r="J184" s="313"/>
      <c r="K184" s="313"/>
      <c r="L184" s="313"/>
      <c r="M184" s="313"/>
      <c r="N184" s="313"/>
      <c r="O184" s="313"/>
      <c r="P184" s="313"/>
      <c r="Q184" s="313"/>
      <c r="R184" s="313"/>
      <c r="S184" s="313"/>
      <c r="T184" s="313"/>
      <c r="U184" s="313"/>
      <c r="V184" s="313"/>
      <c r="W184" s="313"/>
      <c r="X184" s="313"/>
      <c r="Y184" s="313"/>
      <c r="Z184" s="313"/>
      <c r="AA184" s="313"/>
      <c r="AB184" s="313"/>
      <c r="AC184" s="313"/>
      <c r="AD184" s="313"/>
      <c r="AE184" s="313"/>
      <c r="AF184" s="313"/>
      <c r="AG184" s="313"/>
      <c r="AH184" s="313"/>
      <c r="AI184" s="313"/>
      <c r="AJ184" s="313"/>
      <c r="AK184" s="313"/>
      <c r="AL184" s="313"/>
      <c r="AM184" s="313"/>
      <c r="AN184" s="313"/>
      <c r="AO184" s="313"/>
      <c r="AP184" s="313"/>
      <c r="AQ184" s="313"/>
      <c r="AR184" s="313"/>
      <c r="AS184" s="313"/>
      <c r="AT184" s="313"/>
      <c r="AU184" s="313"/>
      <c r="AV184" s="313"/>
      <c r="AW184" s="313"/>
      <c r="AX184" s="313"/>
      <c r="AY184" s="313"/>
      <c r="AZ184" s="313"/>
      <c r="BA184" s="313"/>
      <c r="BB184" s="313"/>
      <c r="BC184" s="313"/>
      <c r="BD184" s="313"/>
      <c r="BE184" s="313"/>
      <c r="BF184" s="313"/>
      <c r="BG184" s="313"/>
      <c r="BH184" s="313"/>
      <c r="BI184" s="313"/>
      <c r="BJ184" s="313"/>
      <c r="BK184" s="313"/>
      <c r="BL184" s="313"/>
      <c r="BM184" s="313"/>
      <c r="BN184" s="313"/>
      <c r="BO184" s="313"/>
      <c r="BP184" s="313"/>
      <c r="BQ184" s="313"/>
      <c r="BR184" s="313"/>
      <c r="BS184" s="313"/>
      <c r="BT184" s="313"/>
      <c r="BU184" s="313"/>
      <c r="BV184" s="313"/>
      <c r="BW184" s="313"/>
      <c r="BX184" s="313"/>
      <c r="BY184" s="313"/>
      <c r="BZ184" s="313"/>
      <c r="CA184" s="313"/>
      <c r="CB184" s="313"/>
      <c r="CC184" s="313"/>
      <c r="CD184" s="313"/>
      <c r="CE184" s="313"/>
      <c r="CF184" s="313"/>
      <c r="CG184" s="313"/>
      <c r="CH184" s="313"/>
      <c r="CI184" s="313"/>
      <c r="CJ184" s="313"/>
      <c r="CK184" s="313"/>
      <c r="CL184" s="313"/>
      <c r="CM184" s="313"/>
      <c r="CN184" s="313"/>
      <c r="CO184" s="313"/>
      <c r="CP184" s="313"/>
      <c r="CQ184" s="313"/>
      <c r="CR184" s="313"/>
      <c r="CS184" s="313"/>
      <c r="CT184" s="313"/>
    </row>
    <row r="185" spans="3:98" x14ac:dyDescent="0.2">
      <c r="C185"/>
      <c r="D185" s="313"/>
      <c r="E185" s="313"/>
      <c r="F185" s="313"/>
      <c r="G185" s="313"/>
      <c r="H185" s="313"/>
      <c r="I185" s="313"/>
      <c r="J185" s="313"/>
      <c r="K185" s="313"/>
      <c r="L185" s="313"/>
      <c r="M185" s="313"/>
      <c r="N185" s="313"/>
      <c r="O185" s="313"/>
      <c r="P185" s="313"/>
      <c r="Q185" s="313"/>
      <c r="R185" s="313"/>
      <c r="S185" s="313"/>
      <c r="T185" s="313"/>
      <c r="U185" s="313"/>
      <c r="V185" s="313"/>
      <c r="W185" s="313"/>
      <c r="X185" s="313"/>
      <c r="Y185" s="313"/>
      <c r="Z185" s="313"/>
      <c r="AA185" s="313"/>
      <c r="AB185" s="313"/>
      <c r="AC185" s="313"/>
      <c r="AD185" s="313"/>
      <c r="AE185" s="313"/>
      <c r="AF185" s="313"/>
      <c r="AG185" s="313"/>
      <c r="AH185" s="313"/>
      <c r="AI185" s="313"/>
      <c r="AJ185" s="313"/>
      <c r="AK185" s="313"/>
      <c r="AL185" s="313"/>
      <c r="AM185" s="313"/>
      <c r="AN185" s="313"/>
      <c r="AO185" s="313"/>
      <c r="AP185" s="313"/>
      <c r="AQ185" s="313"/>
      <c r="AR185" s="313"/>
      <c r="AS185" s="313"/>
      <c r="AT185" s="313"/>
      <c r="AU185" s="313"/>
      <c r="AV185" s="313"/>
      <c r="AW185" s="313"/>
      <c r="AX185" s="313"/>
      <c r="AY185" s="313"/>
      <c r="AZ185" s="313"/>
      <c r="BA185" s="313"/>
      <c r="BB185" s="313"/>
      <c r="BC185" s="313"/>
      <c r="BD185" s="313"/>
      <c r="BE185" s="313"/>
      <c r="BF185" s="313"/>
      <c r="BG185" s="313"/>
      <c r="BH185" s="313"/>
      <c r="BI185" s="313"/>
      <c r="BJ185" s="313"/>
      <c r="BK185" s="313"/>
      <c r="BL185" s="313"/>
      <c r="BM185" s="313"/>
      <c r="BN185" s="313"/>
      <c r="BO185" s="313"/>
      <c r="BP185" s="313"/>
      <c r="BQ185" s="313"/>
      <c r="BR185" s="313"/>
      <c r="BS185" s="313"/>
      <c r="BT185" s="313"/>
      <c r="BU185" s="313"/>
      <c r="BV185" s="313"/>
      <c r="BW185" s="313"/>
      <c r="BX185" s="313"/>
      <c r="BY185" s="313"/>
      <c r="BZ185" s="313"/>
      <c r="CA185" s="313"/>
      <c r="CB185" s="313"/>
      <c r="CC185" s="313"/>
      <c r="CD185" s="313"/>
      <c r="CE185" s="313"/>
      <c r="CF185" s="313"/>
      <c r="CG185" s="313"/>
      <c r="CH185" s="313"/>
      <c r="CI185" s="313"/>
      <c r="CJ185" s="313"/>
      <c r="CK185" s="313"/>
      <c r="CL185" s="313"/>
      <c r="CM185" s="313"/>
      <c r="CN185" s="313"/>
      <c r="CO185" s="313"/>
      <c r="CP185" s="313"/>
      <c r="CQ185" s="313"/>
      <c r="CR185" s="313"/>
      <c r="CS185" s="313"/>
      <c r="CT185" s="313"/>
    </row>
    <row r="186" spans="3:98" x14ac:dyDescent="0.2">
      <c r="C186"/>
      <c r="D186" s="313"/>
      <c r="E186" s="313"/>
      <c r="F186" s="313"/>
      <c r="G186" s="313"/>
      <c r="H186" s="313"/>
      <c r="I186" s="313"/>
      <c r="J186" s="313"/>
      <c r="K186" s="313"/>
      <c r="L186" s="313"/>
      <c r="M186" s="313"/>
      <c r="N186" s="313"/>
      <c r="O186" s="313"/>
      <c r="P186" s="313"/>
      <c r="Q186" s="313"/>
      <c r="R186" s="313"/>
      <c r="S186" s="313"/>
      <c r="T186" s="313"/>
      <c r="U186" s="313"/>
      <c r="V186" s="313"/>
      <c r="W186" s="313"/>
      <c r="X186" s="313"/>
      <c r="Y186" s="313"/>
      <c r="Z186" s="313"/>
      <c r="AA186" s="313"/>
      <c r="AB186" s="313"/>
      <c r="AC186" s="313"/>
      <c r="AD186" s="313"/>
      <c r="AE186" s="313"/>
      <c r="AF186" s="313"/>
      <c r="AG186" s="313"/>
      <c r="AH186" s="313"/>
      <c r="AI186" s="313"/>
      <c r="AJ186" s="313"/>
      <c r="AK186" s="313"/>
      <c r="AL186" s="313"/>
      <c r="AM186" s="313"/>
      <c r="AN186" s="313"/>
      <c r="AO186" s="313"/>
      <c r="AP186" s="313"/>
      <c r="AQ186" s="313"/>
      <c r="AR186" s="313"/>
      <c r="AS186" s="313"/>
      <c r="AT186" s="313"/>
      <c r="AU186" s="313"/>
      <c r="AV186" s="313"/>
      <c r="AW186" s="313"/>
      <c r="AX186" s="313"/>
      <c r="AY186" s="313"/>
      <c r="AZ186" s="313"/>
      <c r="BA186" s="313"/>
      <c r="BB186" s="313"/>
      <c r="BC186" s="313"/>
      <c r="BD186" s="313"/>
      <c r="BE186" s="313"/>
      <c r="BF186" s="313"/>
      <c r="BG186" s="313"/>
      <c r="BH186" s="313"/>
      <c r="BI186" s="313"/>
      <c r="BJ186" s="313"/>
      <c r="BK186" s="313"/>
      <c r="BL186" s="313"/>
      <c r="BM186" s="313"/>
      <c r="BN186" s="313"/>
      <c r="BO186" s="313"/>
      <c r="BP186" s="313"/>
      <c r="BQ186" s="313"/>
      <c r="BR186" s="313"/>
      <c r="BS186" s="313"/>
      <c r="BT186" s="313"/>
      <c r="BU186" s="313"/>
      <c r="BV186" s="313"/>
      <c r="BW186" s="313"/>
      <c r="BX186" s="313"/>
      <c r="BY186" s="313"/>
      <c r="BZ186" s="313"/>
      <c r="CA186" s="313"/>
      <c r="CB186" s="313"/>
      <c r="CC186" s="313"/>
      <c r="CD186" s="313"/>
      <c r="CE186" s="313"/>
      <c r="CF186" s="313"/>
      <c r="CG186" s="313"/>
      <c r="CH186" s="313"/>
      <c r="CI186" s="313"/>
      <c r="CJ186" s="313"/>
      <c r="CK186" s="313"/>
      <c r="CL186" s="313"/>
      <c r="CM186" s="313"/>
      <c r="CN186" s="313"/>
      <c r="CO186" s="313"/>
      <c r="CP186" s="313"/>
      <c r="CQ186" s="313"/>
      <c r="CR186" s="313"/>
      <c r="CS186" s="313"/>
      <c r="CT186" s="313"/>
    </row>
    <row r="187" spans="3:98" x14ac:dyDescent="0.2">
      <c r="C187"/>
      <c r="D187" s="313"/>
      <c r="E187" s="313"/>
      <c r="F187" s="313"/>
      <c r="G187" s="313"/>
      <c r="H187" s="313"/>
      <c r="I187" s="313"/>
      <c r="J187" s="313"/>
      <c r="K187" s="313"/>
      <c r="L187" s="313"/>
      <c r="M187" s="313"/>
      <c r="N187" s="313"/>
      <c r="O187" s="313"/>
      <c r="P187" s="313"/>
      <c r="Q187" s="313"/>
      <c r="R187" s="313"/>
      <c r="S187" s="313"/>
      <c r="T187" s="313"/>
      <c r="U187" s="313"/>
      <c r="V187" s="313"/>
      <c r="W187" s="313"/>
      <c r="X187" s="313"/>
      <c r="Y187" s="313"/>
      <c r="Z187" s="313"/>
      <c r="AA187" s="313"/>
      <c r="AB187" s="313"/>
      <c r="AC187" s="313"/>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3"/>
      <c r="AY187" s="313"/>
      <c r="AZ187" s="313"/>
      <c r="BA187" s="313"/>
      <c r="BB187" s="313"/>
      <c r="BC187" s="313"/>
      <c r="BD187" s="313"/>
      <c r="BE187" s="313"/>
      <c r="BF187" s="313"/>
      <c r="BG187" s="313"/>
      <c r="BH187" s="313"/>
      <c r="BI187" s="313"/>
      <c r="BJ187" s="313"/>
      <c r="BK187" s="313"/>
      <c r="BL187" s="313"/>
      <c r="BM187" s="313"/>
      <c r="BN187" s="313"/>
      <c r="BO187" s="313"/>
      <c r="BP187" s="313"/>
      <c r="BQ187" s="313"/>
      <c r="BR187" s="313"/>
      <c r="BS187" s="313"/>
      <c r="BT187" s="313"/>
      <c r="BU187" s="313"/>
      <c r="BV187" s="313"/>
      <c r="BW187" s="313"/>
      <c r="BX187" s="313"/>
      <c r="BY187" s="313"/>
      <c r="BZ187" s="313"/>
      <c r="CA187" s="313"/>
      <c r="CB187" s="313"/>
      <c r="CC187" s="313"/>
      <c r="CD187" s="313"/>
      <c r="CE187" s="313"/>
      <c r="CF187" s="313"/>
      <c r="CG187" s="313"/>
      <c r="CH187" s="313"/>
      <c r="CI187" s="313"/>
      <c r="CJ187" s="313"/>
      <c r="CK187" s="313"/>
      <c r="CL187" s="313"/>
      <c r="CM187" s="313"/>
      <c r="CN187" s="313"/>
      <c r="CO187" s="313"/>
      <c r="CP187" s="313"/>
      <c r="CQ187" s="313"/>
      <c r="CR187" s="313"/>
      <c r="CS187" s="313"/>
      <c r="CT187" s="313"/>
    </row>
    <row r="188" spans="3:98" x14ac:dyDescent="0.2">
      <c r="C188"/>
      <c r="D188" s="313"/>
      <c r="E188" s="313"/>
      <c r="F188" s="313"/>
      <c r="G188" s="313"/>
      <c r="H188" s="313"/>
      <c r="I188" s="313"/>
      <c r="J188" s="313"/>
      <c r="K188" s="313"/>
      <c r="L188" s="313"/>
      <c r="M188" s="313"/>
      <c r="N188" s="313"/>
      <c r="O188" s="313"/>
      <c r="P188" s="313"/>
      <c r="Q188" s="313"/>
      <c r="R188" s="313"/>
      <c r="S188" s="313"/>
      <c r="T188" s="313"/>
      <c r="U188" s="313"/>
      <c r="V188" s="313"/>
      <c r="W188" s="313"/>
      <c r="X188" s="313"/>
      <c r="Y188" s="313"/>
      <c r="Z188" s="313"/>
      <c r="AA188" s="313"/>
      <c r="AB188" s="313"/>
      <c r="AC188" s="313"/>
      <c r="AD188" s="313"/>
      <c r="AE188" s="313"/>
      <c r="AF188" s="313"/>
      <c r="AG188" s="313"/>
      <c r="AH188" s="313"/>
      <c r="AI188" s="313"/>
      <c r="AJ188" s="313"/>
      <c r="AK188" s="313"/>
      <c r="AL188" s="313"/>
      <c r="AM188" s="313"/>
      <c r="AN188" s="313"/>
      <c r="AO188" s="313"/>
      <c r="AP188" s="313"/>
      <c r="AQ188" s="313"/>
      <c r="AR188" s="313"/>
      <c r="AS188" s="313"/>
      <c r="AT188" s="313"/>
      <c r="AU188" s="313"/>
      <c r="AV188" s="313"/>
      <c r="AW188" s="313"/>
      <c r="AX188" s="313"/>
      <c r="AY188" s="313"/>
      <c r="AZ188" s="313"/>
      <c r="BA188" s="313"/>
      <c r="BB188" s="313"/>
      <c r="BC188" s="313"/>
      <c r="BD188" s="313"/>
      <c r="BE188" s="313"/>
      <c r="BF188" s="313"/>
      <c r="BG188" s="313"/>
      <c r="BH188" s="313"/>
      <c r="BI188" s="313"/>
      <c r="BJ188" s="313"/>
      <c r="BK188" s="313"/>
      <c r="BL188" s="313"/>
      <c r="BM188" s="313"/>
      <c r="BN188" s="313"/>
      <c r="BO188" s="313"/>
      <c r="BP188" s="313"/>
      <c r="BQ188" s="313"/>
      <c r="BR188" s="313"/>
      <c r="BS188" s="313"/>
      <c r="BT188" s="313"/>
      <c r="BU188" s="313"/>
      <c r="BV188" s="313"/>
      <c r="BW188" s="313"/>
      <c r="BX188" s="313"/>
      <c r="BY188" s="313"/>
      <c r="BZ188" s="313"/>
      <c r="CA188" s="313"/>
      <c r="CB188" s="313"/>
      <c r="CC188" s="313"/>
      <c r="CD188" s="313"/>
      <c r="CE188" s="313"/>
      <c r="CF188" s="313"/>
      <c r="CG188" s="313"/>
      <c r="CH188" s="313"/>
      <c r="CI188" s="313"/>
      <c r="CJ188" s="313"/>
      <c r="CK188" s="313"/>
      <c r="CL188" s="313"/>
      <c r="CM188" s="313"/>
      <c r="CN188" s="313"/>
      <c r="CO188" s="313"/>
      <c r="CP188" s="313"/>
      <c r="CQ188" s="313"/>
      <c r="CR188" s="313"/>
      <c r="CS188" s="313"/>
      <c r="CT188" s="313"/>
    </row>
    <row r="189" spans="3:98" x14ac:dyDescent="0.2">
      <c r="C189"/>
      <c r="D189" s="313"/>
      <c r="E189" s="313"/>
      <c r="F189" s="313"/>
      <c r="G189" s="313"/>
      <c r="H189" s="313"/>
      <c r="I189" s="313"/>
      <c r="J189" s="313"/>
      <c r="K189" s="313"/>
      <c r="L189" s="313"/>
      <c r="M189" s="313"/>
      <c r="N189" s="313"/>
      <c r="O189" s="313"/>
      <c r="P189" s="313"/>
      <c r="Q189" s="313"/>
      <c r="R189" s="313"/>
      <c r="S189" s="313"/>
      <c r="T189" s="313"/>
      <c r="U189" s="313"/>
      <c r="V189" s="313"/>
      <c r="W189" s="313"/>
      <c r="X189" s="313"/>
      <c r="Y189" s="313"/>
      <c r="Z189" s="313"/>
      <c r="AA189" s="313"/>
      <c r="AB189" s="313"/>
      <c r="AC189" s="313"/>
      <c r="AD189" s="313"/>
      <c r="AE189" s="313"/>
      <c r="AF189" s="313"/>
      <c r="AG189" s="313"/>
      <c r="AH189" s="313"/>
      <c r="AI189" s="313"/>
      <c r="AJ189" s="313"/>
      <c r="AK189" s="313"/>
      <c r="AL189" s="313"/>
      <c r="AM189" s="313"/>
      <c r="AN189" s="313"/>
      <c r="AO189" s="313"/>
      <c r="AP189" s="313"/>
      <c r="AQ189" s="313"/>
      <c r="AR189" s="313"/>
      <c r="AS189" s="313"/>
      <c r="AT189" s="313"/>
      <c r="AU189" s="313"/>
      <c r="AV189" s="313"/>
      <c r="AW189" s="313"/>
      <c r="AX189" s="313"/>
      <c r="AY189" s="313"/>
      <c r="AZ189" s="313"/>
      <c r="BA189" s="313"/>
      <c r="BB189" s="313"/>
      <c r="BC189" s="313"/>
      <c r="BD189" s="313"/>
      <c r="BE189" s="313"/>
      <c r="BF189" s="313"/>
      <c r="BG189" s="313"/>
      <c r="BH189" s="313"/>
      <c r="BI189" s="313"/>
      <c r="BJ189" s="313"/>
      <c r="BK189" s="313"/>
      <c r="BL189" s="313"/>
      <c r="BM189" s="313"/>
      <c r="BN189" s="313"/>
      <c r="BO189" s="313"/>
      <c r="BP189" s="313"/>
      <c r="BQ189" s="313"/>
      <c r="BR189" s="313"/>
      <c r="BS189" s="313"/>
      <c r="BT189" s="313"/>
      <c r="BU189" s="313"/>
      <c r="BV189" s="313"/>
      <c r="BW189" s="313"/>
      <c r="BX189" s="313"/>
      <c r="BY189" s="313"/>
      <c r="BZ189" s="313"/>
      <c r="CA189" s="313"/>
      <c r="CB189" s="313"/>
      <c r="CC189" s="313"/>
      <c r="CD189" s="313"/>
      <c r="CE189" s="313"/>
      <c r="CF189" s="313"/>
      <c r="CG189" s="313"/>
      <c r="CH189" s="313"/>
      <c r="CI189" s="313"/>
      <c r="CJ189" s="313"/>
      <c r="CK189" s="313"/>
      <c r="CL189" s="313"/>
      <c r="CM189" s="313"/>
      <c r="CN189" s="313"/>
      <c r="CO189" s="313"/>
      <c r="CP189" s="313"/>
      <c r="CQ189" s="313"/>
      <c r="CR189" s="313"/>
      <c r="CS189" s="313"/>
      <c r="CT189" s="313"/>
    </row>
    <row r="190" spans="3:98" x14ac:dyDescent="0.2">
      <c r="C190"/>
      <c r="D190" s="313"/>
      <c r="E190" s="313"/>
      <c r="F190" s="313"/>
      <c r="G190" s="313"/>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3"/>
      <c r="AY190" s="313"/>
      <c r="AZ190" s="313"/>
      <c r="BA190" s="313"/>
      <c r="BB190" s="313"/>
      <c r="BC190" s="313"/>
      <c r="BD190" s="313"/>
      <c r="BE190" s="313"/>
      <c r="BF190" s="313"/>
      <c r="BG190" s="313"/>
      <c r="BH190" s="313"/>
      <c r="BI190" s="313"/>
      <c r="BJ190" s="313"/>
      <c r="BK190" s="313"/>
      <c r="BL190" s="313"/>
      <c r="BM190" s="313"/>
      <c r="BN190" s="313"/>
      <c r="BO190" s="313"/>
      <c r="BP190" s="313"/>
      <c r="BQ190" s="313"/>
      <c r="BR190" s="313"/>
      <c r="BS190" s="313"/>
      <c r="BT190" s="313"/>
      <c r="BU190" s="313"/>
      <c r="BV190" s="313"/>
      <c r="BW190" s="313"/>
      <c r="BX190" s="313"/>
      <c r="BY190" s="313"/>
      <c r="BZ190" s="313"/>
      <c r="CA190" s="313"/>
      <c r="CB190" s="313"/>
      <c r="CC190" s="313"/>
      <c r="CD190" s="313"/>
      <c r="CE190" s="313"/>
      <c r="CF190" s="313"/>
      <c r="CG190" s="313"/>
      <c r="CH190" s="313"/>
      <c r="CI190" s="313"/>
      <c r="CJ190" s="313"/>
      <c r="CK190" s="313"/>
      <c r="CL190" s="313"/>
      <c r="CM190" s="313"/>
      <c r="CN190" s="313"/>
      <c r="CO190" s="313"/>
      <c r="CP190" s="313"/>
      <c r="CQ190" s="313"/>
      <c r="CR190" s="313"/>
      <c r="CS190" s="313"/>
      <c r="CT190" s="313"/>
    </row>
    <row r="191" spans="3:98" x14ac:dyDescent="0.2">
      <c r="C191"/>
      <c r="D191" s="313"/>
      <c r="E191" s="313"/>
      <c r="F191" s="313"/>
      <c r="G191" s="313"/>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3"/>
      <c r="AY191" s="313"/>
      <c r="AZ191" s="313"/>
      <c r="BA191" s="313"/>
      <c r="BB191" s="313"/>
      <c r="BC191" s="313"/>
      <c r="BD191" s="313"/>
      <c r="BE191" s="313"/>
      <c r="BF191" s="313"/>
      <c r="BG191" s="313"/>
      <c r="BH191" s="313"/>
      <c r="BI191" s="313"/>
      <c r="BJ191" s="313"/>
      <c r="BK191" s="313"/>
      <c r="BL191" s="313"/>
      <c r="BM191" s="313"/>
      <c r="BN191" s="313"/>
      <c r="BO191" s="313"/>
      <c r="BP191" s="313"/>
      <c r="BQ191" s="313"/>
      <c r="BR191" s="313"/>
      <c r="BS191" s="313"/>
      <c r="BT191" s="313"/>
      <c r="BU191" s="313"/>
      <c r="BV191" s="313"/>
      <c r="BW191" s="313"/>
      <c r="BX191" s="313"/>
      <c r="BY191" s="313"/>
      <c r="BZ191" s="313"/>
      <c r="CA191" s="313"/>
      <c r="CB191" s="313"/>
      <c r="CC191" s="313"/>
      <c r="CD191" s="313"/>
      <c r="CE191" s="313"/>
      <c r="CF191" s="313"/>
      <c r="CG191" s="313"/>
      <c r="CH191" s="313"/>
      <c r="CI191" s="313"/>
      <c r="CJ191" s="313"/>
      <c r="CK191" s="313"/>
      <c r="CL191" s="313"/>
      <c r="CM191" s="313"/>
      <c r="CN191" s="313"/>
      <c r="CO191" s="313"/>
      <c r="CP191" s="313"/>
      <c r="CQ191" s="313"/>
      <c r="CR191" s="313"/>
      <c r="CS191" s="313"/>
      <c r="CT191" s="313"/>
    </row>
    <row r="192" spans="3:98" x14ac:dyDescent="0.2">
      <c r="C192"/>
      <c r="D192" s="313"/>
      <c r="E192" s="313"/>
      <c r="F192" s="313"/>
      <c r="G192" s="313"/>
      <c r="H192" s="313"/>
      <c r="I192" s="313"/>
      <c r="J192" s="313"/>
      <c r="K192" s="313"/>
      <c r="L192" s="313"/>
      <c r="M192" s="313"/>
      <c r="N192" s="313"/>
      <c r="O192" s="313"/>
      <c r="P192" s="313"/>
      <c r="Q192" s="313"/>
      <c r="R192" s="313"/>
      <c r="S192" s="313"/>
      <c r="T192" s="313"/>
      <c r="U192" s="313"/>
      <c r="V192" s="313"/>
      <c r="W192" s="313"/>
      <c r="X192" s="313"/>
      <c r="Y192" s="313"/>
      <c r="Z192" s="313"/>
      <c r="AA192" s="313"/>
      <c r="AB192" s="313"/>
      <c r="AC192" s="313"/>
      <c r="AD192" s="313"/>
      <c r="AE192" s="313"/>
      <c r="AF192" s="313"/>
      <c r="AG192" s="313"/>
      <c r="AH192" s="313"/>
      <c r="AI192" s="313"/>
      <c r="AJ192" s="313"/>
      <c r="AK192" s="313"/>
      <c r="AL192" s="313"/>
      <c r="AM192" s="313"/>
      <c r="AN192" s="313"/>
      <c r="AO192" s="313"/>
      <c r="AP192" s="313"/>
      <c r="AQ192" s="313"/>
      <c r="AR192" s="313"/>
      <c r="AS192" s="313"/>
      <c r="AT192" s="313"/>
      <c r="AU192" s="313"/>
      <c r="AV192" s="313"/>
      <c r="AW192" s="313"/>
      <c r="AX192" s="313"/>
      <c r="AY192" s="313"/>
      <c r="AZ192" s="313"/>
      <c r="BA192" s="313"/>
      <c r="BB192" s="313"/>
      <c r="BC192" s="313"/>
      <c r="BD192" s="313"/>
      <c r="BE192" s="313"/>
      <c r="BF192" s="313"/>
      <c r="BG192" s="313"/>
      <c r="BH192" s="313"/>
      <c r="BI192" s="313"/>
      <c r="BJ192" s="313"/>
      <c r="BK192" s="313"/>
      <c r="BL192" s="313"/>
      <c r="BM192" s="313"/>
      <c r="BN192" s="313"/>
      <c r="BO192" s="313"/>
      <c r="BP192" s="313"/>
      <c r="BQ192" s="313"/>
      <c r="BR192" s="313"/>
      <c r="BS192" s="313"/>
      <c r="BT192" s="313"/>
      <c r="BU192" s="313"/>
      <c r="BV192" s="313"/>
      <c r="BW192" s="313"/>
      <c r="BX192" s="313"/>
      <c r="BY192" s="313"/>
      <c r="BZ192" s="313"/>
      <c r="CA192" s="313"/>
      <c r="CB192" s="313"/>
      <c r="CC192" s="313"/>
      <c r="CD192" s="313"/>
      <c r="CE192" s="313"/>
      <c r="CF192" s="313"/>
      <c r="CG192" s="313"/>
      <c r="CH192" s="313"/>
      <c r="CI192" s="313"/>
      <c r="CJ192" s="313"/>
      <c r="CK192" s="313"/>
      <c r="CL192" s="313"/>
      <c r="CM192" s="313"/>
      <c r="CN192" s="313"/>
      <c r="CO192" s="313"/>
      <c r="CP192" s="313"/>
      <c r="CQ192" s="313"/>
      <c r="CR192" s="313"/>
      <c r="CS192" s="313"/>
      <c r="CT192" s="313"/>
    </row>
    <row r="193" spans="3:98" x14ac:dyDescent="0.2">
      <c r="C193"/>
      <c r="D193" s="313"/>
      <c r="E193" s="313"/>
      <c r="F193" s="313"/>
      <c r="G193" s="313"/>
      <c r="H193" s="313"/>
      <c r="I193" s="313"/>
      <c r="J193" s="313"/>
      <c r="K193" s="313"/>
      <c r="L193" s="313"/>
      <c r="M193" s="313"/>
      <c r="N193" s="313"/>
      <c r="O193" s="313"/>
      <c r="P193" s="313"/>
      <c r="Q193" s="313"/>
      <c r="R193" s="313"/>
      <c r="S193" s="313"/>
      <c r="T193" s="313"/>
      <c r="U193" s="313"/>
      <c r="V193" s="313"/>
      <c r="W193" s="313"/>
      <c r="X193" s="313"/>
      <c r="Y193" s="313"/>
      <c r="Z193" s="313"/>
      <c r="AA193" s="313"/>
      <c r="AB193" s="313"/>
      <c r="AC193" s="313"/>
      <c r="AD193" s="313"/>
      <c r="AE193" s="313"/>
      <c r="AF193" s="313"/>
      <c r="AG193" s="313"/>
      <c r="AH193" s="313"/>
      <c r="AI193" s="313"/>
      <c r="AJ193" s="313"/>
      <c r="AK193" s="313"/>
      <c r="AL193" s="313"/>
      <c r="AM193" s="313"/>
      <c r="AN193" s="313"/>
      <c r="AO193" s="313"/>
      <c r="AP193" s="313"/>
      <c r="AQ193" s="313"/>
      <c r="AR193" s="313"/>
      <c r="AS193" s="313"/>
      <c r="AT193" s="313"/>
      <c r="AU193" s="313"/>
      <c r="AV193" s="313"/>
      <c r="AW193" s="313"/>
      <c r="AX193" s="313"/>
      <c r="AY193" s="313"/>
      <c r="AZ193" s="313"/>
      <c r="BA193" s="313"/>
      <c r="BB193" s="313"/>
      <c r="BC193" s="313"/>
      <c r="BD193" s="313"/>
      <c r="BE193" s="313"/>
      <c r="BF193" s="313"/>
      <c r="BG193" s="313"/>
      <c r="BH193" s="313"/>
      <c r="BI193" s="313"/>
      <c r="BJ193" s="313"/>
      <c r="BK193" s="313"/>
      <c r="BL193" s="313"/>
      <c r="BM193" s="313"/>
      <c r="BN193" s="313"/>
      <c r="BO193" s="313"/>
      <c r="BP193" s="313"/>
      <c r="BQ193" s="313"/>
      <c r="BR193" s="313"/>
      <c r="BS193" s="313"/>
      <c r="BT193" s="313"/>
      <c r="BU193" s="313"/>
      <c r="BV193" s="313"/>
      <c r="BW193" s="313"/>
      <c r="BX193" s="313"/>
      <c r="BY193" s="313"/>
      <c r="BZ193" s="313"/>
      <c r="CA193" s="313"/>
      <c r="CB193" s="313"/>
      <c r="CC193" s="313"/>
      <c r="CD193" s="313"/>
      <c r="CE193" s="313"/>
      <c r="CF193" s="313"/>
      <c r="CG193" s="313"/>
      <c r="CH193" s="313"/>
      <c r="CI193" s="313"/>
      <c r="CJ193" s="313"/>
      <c r="CK193" s="313"/>
      <c r="CL193" s="313"/>
      <c r="CM193" s="313"/>
      <c r="CN193" s="313"/>
      <c r="CO193" s="313"/>
      <c r="CP193" s="313"/>
      <c r="CQ193" s="313"/>
      <c r="CR193" s="313"/>
      <c r="CS193" s="313"/>
      <c r="CT193" s="313"/>
    </row>
    <row r="194" spans="3:98" x14ac:dyDescent="0.2">
      <c r="C194"/>
      <c r="D194" s="313"/>
      <c r="E194" s="313"/>
      <c r="F194" s="313"/>
      <c r="G194" s="313"/>
      <c r="H194" s="313"/>
      <c r="I194" s="313"/>
      <c r="J194" s="313"/>
      <c r="K194" s="313"/>
      <c r="L194" s="313"/>
      <c r="M194" s="313"/>
      <c r="N194" s="313"/>
      <c r="O194" s="313"/>
      <c r="P194" s="313"/>
      <c r="Q194" s="313"/>
      <c r="R194" s="313"/>
      <c r="S194" s="313"/>
      <c r="T194" s="313"/>
      <c r="U194" s="313"/>
      <c r="V194" s="313"/>
      <c r="W194" s="313"/>
      <c r="X194" s="313"/>
      <c r="Y194" s="313"/>
      <c r="Z194" s="313"/>
      <c r="AA194" s="313"/>
      <c r="AB194" s="313"/>
      <c r="AC194" s="313"/>
      <c r="AD194" s="313"/>
      <c r="AE194" s="313"/>
      <c r="AF194" s="313"/>
      <c r="AG194" s="313"/>
      <c r="AH194" s="313"/>
      <c r="AI194" s="313"/>
      <c r="AJ194" s="313"/>
      <c r="AK194" s="313"/>
      <c r="AL194" s="313"/>
      <c r="AM194" s="313"/>
      <c r="AN194" s="313"/>
      <c r="AO194" s="313"/>
      <c r="AP194" s="313"/>
      <c r="AQ194" s="313"/>
      <c r="AR194" s="313"/>
      <c r="AS194" s="313"/>
      <c r="AT194" s="313"/>
      <c r="AU194" s="313"/>
      <c r="AV194" s="313"/>
      <c r="AW194" s="313"/>
      <c r="AX194" s="313"/>
      <c r="AY194" s="313"/>
      <c r="AZ194" s="313"/>
      <c r="BA194" s="313"/>
      <c r="BB194" s="313"/>
      <c r="BC194" s="313"/>
      <c r="BD194" s="313"/>
      <c r="BE194" s="313"/>
      <c r="BF194" s="313"/>
      <c r="BG194" s="313"/>
      <c r="BH194" s="313"/>
      <c r="BI194" s="313"/>
      <c r="BJ194" s="313"/>
      <c r="BK194" s="313"/>
      <c r="BL194" s="313"/>
      <c r="BM194" s="313"/>
      <c r="BN194" s="313"/>
      <c r="BO194" s="313"/>
      <c r="BP194" s="313"/>
      <c r="BQ194" s="313"/>
      <c r="BR194" s="313"/>
      <c r="BS194" s="313"/>
      <c r="BT194" s="313"/>
      <c r="BU194" s="313"/>
      <c r="BV194" s="313"/>
      <c r="BW194" s="313"/>
      <c r="BX194" s="313"/>
      <c r="BY194" s="313"/>
      <c r="BZ194" s="313"/>
      <c r="CA194" s="313"/>
      <c r="CB194" s="313"/>
      <c r="CC194" s="313"/>
      <c r="CD194" s="313"/>
      <c r="CE194" s="313"/>
      <c r="CF194" s="313"/>
      <c r="CG194" s="313"/>
      <c r="CH194" s="313"/>
      <c r="CI194" s="313"/>
      <c r="CJ194" s="313"/>
      <c r="CK194" s="313"/>
      <c r="CL194" s="313"/>
      <c r="CM194" s="313"/>
      <c r="CN194" s="313"/>
      <c r="CO194" s="313"/>
      <c r="CP194" s="313"/>
      <c r="CQ194" s="313"/>
      <c r="CR194" s="313"/>
      <c r="CS194" s="313"/>
      <c r="CT194" s="313"/>
    </row>
    <row r="195" spans="3:98" x14ac:dyDescent="0.2">
      <c r="C195"/>
      <c r="D195" s="313"/>
      <c r="E195" s="313"/>
      <c r="F195" s="313"/>
      <c r="G195" s="313"/>
      <c r="H195" s="313"/>
      <c r="I195" s="313"/>
      <c r="J195" s="313"/>
      <c r="K195" s="313"/>
      <c r="L195" s="313"/>
      <c r="M195" s="313"/>
      <c r="N195" s="313"/>
      <c r="O195" s="313"/>
      <c r="P195" s="313"/>
      <c r="Q195" s="313"/>
      <c r="R195" s="313"/>
      <c r="S195" s="313"/>
      <c r="T195" s="313"/>
      <c r="U195" s="313"/>
      <c r="V195" s="313"/>
      <c r="W195" s="313"/>
      <c r="X195" s="313"/>
      <c r="Y195" s="313"/>
      <c r="Z195" s="313"/>
      <c r="AA195" s="313"/>
      <c r="AB195" s="313"/>
      <c r="AC195" s="313"/>
      <c r="AD195" s="313"/>
      <c r="AE195" s="313"/>
      <c r="AF195" s="313"/>
      <c r="AG195" s="313"/>
      <c r="AH195" s="313"/>
      <c r="AI195" s="313"/>
      <c r="AJ195" s="313"/>
      <c r="AK195" s="313"/>
      <c r="AL195" s="313"/>
      <c r="AM195" s="313"/>
      <c r="AN195" s="313"/>
      <c r="AO195" s="313"/>
      <c r="AP195" s="313"/>
      <c r="AQ195" s="313"/>
      <c r="AR195" s="313"/>
      <c r="AS195" s="313"/>
      <c r="AT195" s="313"/>
      <c r="AU195" s="313"/>
      <c r="AV195" s="313"/>
      <c r="AW195" s="313"/>
      <c r="AX195" s="313"/>
      <c r="AY195" s="313"/>
      <c r="AZ195" s="313"/>
      <c r="BA195" s="313"/>
      <c r="BB195" s="313"/>
      <c r="BC195" s="313"/>
      <c r="BD195" s="313"/>
      <c r="BE195" s="313"/>
      <c r="BF195" s="313"/>
      <c r="BG195" s="313"/>
      <c r="BH195" s="313"/>
      <c r="BI195" s="313"/>
      <c r="BJ195" s="313"/>
      <c r="BK195" s="313"/>
      <c r="BL195" s="313"/>
      <c r="BM195" s="313"/>
      <c r="BN195" s="313"/>
      <c r="BO195" s="313"/>
      <c r="BP195" s="313"/>
      <c r="BQ195" s="313"/>
      <c r="BR195" s="313"/>
      <c r="BS195" s="313"/>
      <c r="BT195" s="313"/>
      <c r="BU195" s="313"/>
      <c r="BV195" s="313"/>
      <c r="BW195" s="313"/>
      <c r="BX195" s="313"/>
      <c r="BY195" s="313"/>
      <c r="BZ195" s="313"/>
      <c r="CA195" s="313"/>
      <c r="CB195" s="313"/>
      <c r="CC195" s="313"/>
      <c r="CD195" s="313"/>
      <c r="CE195" s="313"/>
      <c r="CF195" s="313"/>
      <c r="CG195" s="313"/>
      <c r="CH195" s="313"/>
      <c r="CI195" s="313"/>
      <c r="CJ195" s="313"/>
      <c r="CK195" s="313"/>
      <c r="CL195" s="313"/>
      <c r="CM195" s="313"/>
      <c r="CN195" s="313"/>
      <c r="CO195" s="313"/>
      <c r="CP195" s="313"/>
      <c r="CQ195" s="313"/>
      <c r="CR195" s="313"/>
      <c r="CS195" s="313"/>
      <c r="CT195" s="313"/>
    </row>
    <row r="196" spans="3:98" x14ac:dyDescent="0.2">
      <c r="C196"/>
      <c r="D196" s="313"/>
      <c r="E196" s="313"/>
      <c r="F196" s="313"/>
      <c r="G196" s="313"/>
      <c r="H196" s="313"/>
      <c r="I196" s="313"/>
      <c r="J196" s="313"/>
      <c r="K196" s="313"/>
      <c r="L196" s="313"/>
      <c r="M196" s="313"/>
      <c r="N196" s="313"/>
      <c r="O196" s="313"/>
      <c r="P196" s="313"/>
      <c r="Q196" s="313"/>
      <c r="R196" s="313"/>
      <c r="S196" s="313"/>
      <c r="T196" s="313"/>
      <c r="U196" s="313"/>
      <c r="V196" s="313"/>
      <c r="W196" s="313"/>
      <c r="X196" s="313"/>
      <c r="Y196" s="313"/>
      <c r="Z196" s="313"/>
      <c r="AA196" s="313"/>
      <c r="AB196" s="313"/>
      <c r="AC196" s="313"/>
      <c r="AD196" s="313"/>
      <c r="AE196" s="313"/>
      <c r="AF196" s="313"/>
      <c r="AG196" s="313"/>
      <c r="AH196" s="313"/>
      <c r="AI196" s="313"/>
      <c r="AJ196" s="313"/>
      <c r="AK196" s="313"/>
      <c r="AL196" s="313"/>
      <c r="AM196" s="313"/>
      <c r="AN196" s="313"/>
      <c r="AO196" s="313"/>
      <c r="AP196" s="313"/>
      <c r="AQ196" s="313"/>
      <c r="AR196" s="313"/>
      <c r="AS196" s="313"/>
      <c r="AT196" s="313"/>
      <c r="AU196" s="313"/>
      <c r="AV196" s="313"/>
      <c r="AW196" s="313"/>
      <c r="AX196" s="313"/>
      <c r="AY196" s="313"/>
      <c r="AZ196" s="313"/>
      <c r="BA196" s="313"/>
      <c r="BB196" s="313"/>
      <c r="BC196" s="313"/>
      <c r="BD196" s="313"/>
      <c r="BE196" s="313"/>
      <c r="BF196" s="313"/>
      <c r="BG196" s="313"/>
      <c r="BH196" s="313"/>
      <c r="BI196" s="313"/>
      <c r="BJ196" s="313"/>
      <c r="BK196" s="313"/>
      <c r="BL196" s="313"/>
      <c r="BM196" s="313"/>
      <c r="BN196" s="313"/>
      <c r="BO196" s="313"/>
      <c r="BP196" s="313"/>
      <c r="BQ196" s="313"/>
      <c r="BR196" s="313"/>
      <c r="BS196" s="313"/>
      <c r="BT196" s="313"/>
      <c r="BU196" s="313"/>
      <c r="BV196" s="313"/>
      <c r="BW196" s="313"/>
      <c r="BX196" s="313"/>
      <c r="BY196" s="313"/>
      <c r="BZ196" s="313"/>
      <c r="CA196" s="313"/>
      <c r="CB196" s="313"/>
      <c r="CC196" s="313"/>
      <c r="CD196" s="313"/>
      <c r="CE196" s="313"/>
      <c r="CF196" s="313"/>
      <c r="CG196" s="313"/>
      <c r="CH196" s="313"/>
      <c r="CI196" s="313"/>
      <c r="CJ196" s="313"/>
      <c r="CK196" s="313"/>
      <c r="CL196" s="313"/>
      <c r="CM196" s="313"/>
      <c r="CN196" s="313"/>
      <c r="CO196" s="313"/>
      <c r="CP196" s="313"/>
      <c r="CQ196" s="313"/>
      <c r="CR196" s="313"/>
      <c r="CS196" s="313"/>
      <c r="CT196" s="313"/>
    </row>
    <row r="197" spans="3:98" x14ac:dyDescent="0.2">
      <c r="C197"/>
      <c r="D197" s="313"/>
      <c r="E197" s="313"/>
      <c r="F197" s="313"/>
      <c r="G197" s="313"/>
      <c r="H197" s="313"/>
      <c r="I197" s="313"/>
      <c r="J197" s="313"/>
      <c r="K197" s="313"/>
      <c r="L197" s="313"/>
      <c r="M197" s="313"/>
      <c r="N197" s="313"/>
      <c r="O197" s="313"/>
      <c r="P197" s="313"/>
      <c r="Q197" s="313"/>
      <c r="R197" s="313"/>
      <c r="S197" s="313"/>
      <c r="T197" s="313"/>
      <c r="U197" s="313"/>
      <c r="V197" s="313"/>
      <c r="W197" s="313"/>
      <c r="X197" s="313"/>
      <c r="Y197" s="313"/>
      <c r="Z197" s="313"/>
      <c r="AA197" s="313"/>
      <c r="AB197" s="313"/>
      <c r="AC197" s="313"/>
      <c r="AD197" s="313"/>
      <c r="AE197" s="313"/>
      <c r="AF197" s="313"/>
      <c r="AG197" s="313"/>
      <c r="AH197" s="313"/>
      <c r="AI197" s="313"/>
      <c r="AJ197" s="313"/>
      <c r="AK197" s="313"/>
      <c r="AL197" s="313"/>
      <c r="AM197" s="313"/>
      <c r="AN197" s="313"/>
      <c r="AO197" s="313"/>
      <c r="AP197" s="313"/>
      <c r="AQ197" s="313"/>
      <c r="AR197" s="313"/>
      <c r="AS197" s="313"/>
      <c r="AT197" s="313"/>
      <c r="AU197" s="313"/>
      <c r="AV197" s="313"/>
      <c r="AW197" s="313"/>
      <c r="AX197" s="313"/>
      <c r="AY197" s="313"/>
      <c r="AZ197" s="313"/>
      <c r="BA197" s="313"/>
      <c r="BB197" s="313"/>
      <c r="BC197" s="313"/>
      <c r="BD197" s="313"/>
      <c r="BE197" s="313"/>
      <c r="BF197" s="313"/>
      <c r="BG197" s="313"/>
      <c r="BH197" s="313"/>
      <c r="BI197" s="313"/>
      <c r="BJ197" s="313"/>
      <c r="BK197" s="313"/>
      <c r="BL197" s="313"/>
      <c r="BM197" s="313"/>
      <c r="BN197" s="313"/>
      <c r="BO197" s="313"/>
      <c r="BP197" s="313"/>
      <c r="BQ197" s="313"/>
      <c r="BR197" s="313"/>
      <c r="BS197" s="313"/>
      <c r="BT197" s="313"/>
      <c r="BU197" s="313"/>
      <c r="BV197" s="313"/>
      <c r="BW197" s="313"/>
      <c r="BX197" s="313"/>
      <c r="BY197" s="313"/>
      <c r="BZ197" s="313"/>
      <c r="CA197" s="313"/>
      <c r="CB197" s="313"/>
      <c r="CC197" s="313"/>
      <c r="CD197" s="313"/>
      <c r="CE197" s="313"/>
      <c r="CF197" s="313"/>
      <c r="CG197" s="313"/>
      <c r="CH197" s="313"/>
      <c r="CI197" s="313"/>
      <c r="CJ197" s="313"/>
      <c r="CK197" s="313"/>
      <c r="CL197" s="313"/>
      <c r="CM197" s="313"/>
      <c r="CN197" s="313"/>
      <c r="CO197" s="313"/>
      <c r="CP197" s="313"/>
      <c r="CQ197" s="313"/>
      <c r="CR197" s="313"/>
      <c r="CS197" s="313"/>
      <c r="CT197" s="313"/>
    </row>
    <row r="198" spans="3:98" x14ac:dyDescent="0.2">
      <c r="C198"/>
      <c r="D198" s="313"/>
      <c r="E198" s="313"/>
      <c r="F198" s="313"/>
      <c r="G198" s="313"/>
      <c r="H198" s="313"/>
      <c r="I198" s="313"/>
      <c r="J198" s="313"/>
      <c r="K198" s="313"/>
      <c r="L198" s="313"/>
      <c r="M198" s="313"/>
      <c r="N198" s="313"/>
      <c r="O198" s="313"/>
      <c r="P198" s="313"/>
      <c r="Q198" s="313"/>
      <c r="R198" s="313"/>
      <c r="S198" s="313"/>
      <c r="T198" s="313"/>
      <c r="U198" s="313"/>
      <c r="V198" s="313"/>
      <c r="W198" s="313"/>
      <c r="X198" s="313"/>
      <c r="Y198" s="313"/>
      <c r="Z198" s="313"/>
      <c r="AA198" s="313"/>
      <c r="AB198" s="313"/>
      <c r="AC198" s="313"/>
      <c r="AD198" s="313"/>
      <c r="AE198" s="313"/>
      <c r="AF198" s="313"/>
      <c r="AG198" s="313"/>
      <c r="AH198" s="313"/>
      <c r="AI198" s="313"/>
      <c r="AJ198" s="313"/>
      <c r="AK198" s="313"/>
      <c r="AL198" s="313"/>
      <c r="AM198" s="313"/>
      <c r="AN198" s="313"/>
      <c r="AO198" s="313"/>
      <c r="AP198" s="313"/>
      <c r="AQ198" s="313"/>
      <c r="AR198" s="313"/>
      <c r="AS198" s="313"/>
      <c r="AT198" s="313"/>
      <c r="AU198" s="313"/>
      <c r="AV198" s="313"/>
      <c r="AW198" s="313"/>
      <c r="AX198" s="313"/>
      <c r="AY198" s="313"/>
      <c r="AZ198" s="313"/>
      <c r="BA198" s="313"/>
      <c r="BB198" s="313"/>
      <c r="BC198" s="313"/>
      <c r="BD198" s="313"/>
      <c r="BE198" s="313"/>
      <c r="BF198" s="313"/>
      <c r="BG198" s="313"/>
      <c r="BH198" s="313"/>
      <c r="BI198" s="313"/>
      <c r="BJ198" s="313"/>
      <c r="BK198" s="313"/>
      <c r="BL198" s="313"/>
      <c r="BM198" s="313"/>
      <c r="BN198" s="313"/>
      <c r="BO198" s="313"/>
      <c r="BP198" s="313"/>
      <c r="BQ198" s="313"/>
      <c r="BR198" s="313"/>
      <c r="BS198" s="313"/>
      <c r="BT198" s="313"/>
      <c r="BU198" s="313"/>
      <c r="BV198" s="313"/>
      <c r="BW198" s="313"/>
      <c r="BX198" s="313"/>
      <c r="BY198" s="313"/>
      <c r="BZ198" s="313"/>
      <c r="CA198" s="313"/>
      <c r="CB198" s="313"/>
      <c r="CC198" s="313"/>
      <c r="CD198" s="313"/>
      <c r="CE198" s="313"/>
      <c r="CF198" s="313"/>
      <c r="CG198" s="313"/>
      <c r="CH198" s="313"/>
      <c r="CI198" s="313"/>
      <c r="CJ198" s="313"/>
      <c r="CK198" s="313"/>
      <c r="CL198" s="313"/>
      <c r="CM198" s="313"/>
      <c r="CN198" s="313"/>
      <c r="CO198" s="313"/>
      <c r="CP198" s="313"/>
      <c r="CQ198" s="313"/>
      <c r="CR198" s="313"/>
      <c r="CS198" s="313"/>
      <c r="CT198" s="313"/>
    </row>
    <row r="199" spans="3:98" x14ac:dyDescent="0.2">
      <c r="C199"/>
      <c r="D199" s="313"/>
      <c r="E199" s="313"/>
      <c r="F199" s="313"/>
      <c r="G199" s="313"/>
      <c r="H199" s="313"/>
      <c r="I199" s="313"/>
      <c r="J199" s="313"/>
      <c r="K199" s="313"/>
      <c r="L199" s="313"/>
      <c r="M199" s="313"/>
      <c r="N199" s="313"/>
      <c r="O199" s="313"/>
      <c r="P199" s="313"/>
      <c r="Q199" s="313"/>
      <c r="R199" s="313"/>
      <c r="S199" s="313"/>
      <c r="T199" s="313"/>
      <c r="U199" s="313"/>
      <c r="V199" s="313"/>
      <c r="W199" s="313"/>
      <c r="X199" s="313"/>
      <c r="Y199" s="313"/>
      <c r="Z199" s="313"/>
      <c r="AA199" s="313"/>
      <c r="AB199" s="313"/>
      <c r="AC199" s="313"/>
      <c r="AD199" s="313"/>
      <c r="AE199" s="313"/>
      <c r="AF199" s="313"/>
      <c r="AG199" s="313"/>
      <c r="AH199" s="313"/>
      <c r="AI199" s="313"/>
      <c r="AJ199" s="313"/>
      <c r="AK199" s="313"/>
      <c r="AL199" s="313"/>
      <c r="AM199" s="313"/>
      <c r="AN199" s="313"/>
      <c r="AO199" s="313"/>
      <c r="AP199" s="313"/>
      <c r="AQ199" s="313"/>
      <c r="AR199" s="313"/>
      <c r="AS199" s="313"/>
      <c r="AT199" s="313"/>
      <c r="AU199" s="313"/>
      <c r="AV199" s="313"/>
      <c r="AW199" s="313"/>
      <c r="AX199" s="313"/>
      <c r="AY199" s="313"/>
      <c r="AZ199" s="313"/>
      <c r="BA199" s="313"/>
      <c r="BB199" s="313"/>
      <c r="BC199" s="313"/>
      <c r="BD199" s="313"/>
      <c r="BE199" s="313"/>
      <c r="BF199" s="313"/>
      <c r="BG199" s="313"/>
      <c r="BH199" s="313"/>
      <c r="BI199" s="313"/>
      <c r="BJ199" s="313"/>
      <c r="BK199" s="313"/>
      <c r="BL199" s="313"/>
      <c r="BM199" s="313"/>
      <c r="BN199" s="313"/>
      <c r="BO199" s="313"/>
      <c r="BP199" s="313"/>
      <c r="BQ199" s="313"/>
      <c r="BR199" s="313"/>
      <c r="BS199" s="313"/>
      <c r="BT199" s="313"/>
      <c r="BU199" s="313"/>
      <c r="BV199" s="313"/>
      <c r="BW199" s="313"/>
      <c r="BX199" s="313"/>
      <c r="BY199" s="313"/>
      <c r="BZ199" s="313"/>
      <c r="CA199" s="313"/>
      <c r="CB199" s="313"/>
      <c r="CC199" s="313"/>
      <c r="CD199" s="313"/>
      <c r="CE199" s="313"/>
      <c r="CF199" s="313"/>
      <c r="CG199" s="313"/>
      <c r="CH199" s="313"/>
      <c r="CI199" s="313"/>
      <c r="CJ199" s="313"/>
      <c r="CK199" s="313"/>
      <c r="CL199" s="313"/>
      <c r="CM199" s="313"/>
      <c r="CN199" s="313"/>
      <c r="CO199" s="313"/>
      <c r="CP199" s="313"/>
      <c r="CQ199" s="313"/>
      <c r="CR199" s="313"/>
      <c r="CS199" s="313"/>
      <c r="CT199" s="313"/>
    </row>
  </sheetData>
  <mergeCells count="1">
    <mergeCell ref="A6:B6"/>
  </mergeCells>
  <pageMargins left="0.2" right="0.2" top="0.25" bottom="0.25" header="0" footer="0"/>
  <pageSetup paperSize="5"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DESIGN</vt:lpstr>
      <vt:lpstr> BUDGET </vt:lpstr>
      <vt:lpstr>BUDGET SUMMARY</vt:lpstr>
      <vt:lpstr>CUMULATIVE SCHEDULES</vt:lpstr>
      <vt:lpstr>STAFF ALLOCATION</vt:lpstr>
      <vt:lpstr>ANALYSIS</vt:lpstr>
      <vt:lpstr>Budget_Print_Area</vt:lpstr>
      <vt:lpstr>Budget_Title</vt:lpstr>
      <vt:lpstr>' BUDGET '!Print_Area</vt:lpstr>
      <vt:lpstr>ANALYSIS!Print_Area</vt:lpstr>
      <vt:lpstr>'BUDGET SUMMARY'!Print_Area</vt:lpstr>
      <vt:lpstr>'CUMULATIVE SCHEDULES'!Print_Area</vt:lpstr>
      <vt:lpstr>Print_Area</vt:lpstr>
      <vt:lpstr>' BUDGET '!Print_Titles</vt:lpstr>
      <vt:lpstr>'CUMULATIVE SCHEDULES'!Print_Titles</vt:lpstr>
      <vt:lpstr>Title</vt:lpstr>
    </vt:vector>
  </TitlesOfParts>
  <Company>CAMW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Anderson</dc:creator>
  <cp:lastModifiedBy>Becky Powers</cp:lastModifiedBy>
  <cp:lastPrinted>2017-05-02T13:39:45Z</cp:lastPrinted>
  <dcterms:created xsi:type="dcterms:W3CDTF">2004-08-09T18:38:10Z</dcterms:created>
  <dcterms:modified xsi:type="dcterms:W3CDTF">2019-02-25T22:14:11Z</dcterms:modified>
</cp:coreProperties>
</file>